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015" sheetId="3" r:id="rId1"/>
  </sheets>
  <calcPr calcId="124519"/>
</workbook>
</file>

<file path=xl/calcChain.xml><?xml version="1.0" encoding="utf-8"?>
<calcChain xmlns="http://schemas.openxmlformats.org/spreadsheetml/2006/main">
  <c r="C589" i="3"/>
  <c r="C581"/>
  <c r="G503"/>
  <c r="G492"/>
  <c r="G499"/>
  <c r="G498"/>
  <c r="G579"/>
  <c r="G578"/>
  <c r="G566"/>
  <c r="G567"/>
  <c r="G568"/>
  <c r="G569"/>
  <c r="G570"/>
  <c r="G571"/>
  <c r="G572"/>
  <c r="G573"/>
  <c r="G574"/>
  <c r="G575"/>
  <c r="G576"/>
  <c r="G564"/>
  <c r="G552"/>
  <c r="G556"/>
  <c r="G551"/>
  <c r="G547"/>
  <c r="G540"/>
  <c r="G533"/>
  <c r="G534"/>
  <c r="G535"/>
  <c r="G536"/>
  <c r="G537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497"/>
  <c r="G493"/>
  <c r="G462"/>
  <c r="G463"/>
  <c r="G464"/>
  <c r="G465"/>
  <c r="G466"/>
  <c r="G467"/>
  <c r="G468"/>
  <c r="G469"/>
  <c r="G470"/>
  <c r="G471"/>
  <c r="G472"/>
  <c r="G473"/>
  <c r="G474"/>
  <c r="G475"/>
  <c r="G476"/>
  <c r="G453"/>
  <c r="G454"/>
  <c r="G455"/>
  <c r="G456"/>
  <c r="G457"/>
  <c r="G458"/>
  <c r="G459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399"/>
  <c r="G400"/>
  <c r="G401"/>
  <c r="G402"/>
  <c r="G403"/>
  <c r="G404"/>
  <c r="G405"/>
  <c r="G406"/>
  <c r="G407"/>
  <c r="G408"/>
  <c r="G409"/>
  <c r="G410"/>
  <c r="G411"/>
  <c r="G412"/>
  <c r="G392"/>
  <c r="G393"/>
  <c r="G394"/>
  <c r="G395"/>
  <c r="G396"/>
  <c r="G397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11"/>
  <c r="G12"/>
  <c r="G13"/>
  <c r="G14"/>
  <c r="G15"/>
  <c r="G16"/>
  <c r="G17"/>
  <c r="G18"/>
  <c r="G19"/>
  <c r="G20"/>
  <c r="C644" l="1"/>
  <c r="G644" s="1"/>
  <c r="C645"/>
  <c r="G645" s="1"/>
  <c r="C646"/>
  <c r="G646" s="1"/>
  <c r="C638"/>
  <c r="C639"/>
  <c r="G639" s="1"/>
  <c r="C640"/>
  <c r="G640" s="1"/>
  <c r="C641"/>
  <c r="G641" s="1"/>
  <c r="C642"/>
  <c r="G642" s="1"/>
  <c r="C634"/>
  <c r="G634" s="1"/>
  <c r="C635"/>
  <c r="G635" s="1"/>
  <c r="C636"/>
  <c r="G636" s="1"/>
  <c r="C622"/>
  <c r="G622" s="1"/>
  <c r="C623"/>
  <c r="G623" s="1"/>
  <c r="C624"/>
  <c r="G624" s="1"/>
  <c r="C625"/>
  <c r="G625" s="1"/>
  <c r="C626"/>
  <c r="G626" s="1"/>
  <c r="C627"/>
  <c r="G627" s="1"/>
  <c r="C628"/>
  <c r="G628" s="1"/>
  <c r="C629"/>
  <c r="C630"/>
  <c r="C631"/>
  <c r="G631" s="1"/>
  <c r="C632"/>
  <c r="G632" s="1"/>
  <c r="C620"/>
  <c r="G620" s="1"/>
  <c r="C603"/>
  <c r="G603" s="1"/>
  <c r="C604"/>
  <c r="G604" s="1"/>
  <c r="C605"/>
  <c r="G605" s="1"/>
  <c r="C606"/>
  <c r="G606" s="1"/>
  <c r="C607"/>
  <c r="G607" s="1"/>
  <c r="C608"/>
  <c r="G608" s="1"/>
  <c r="C609"/>
  <c r="G609" s="1"/>
  <c r="C610"/>
  <c r="G610" s="1"/>
  <c r="C611"/>
  <c r="G611" s="1"/>
  <c r="C612"/>
  <c r="G612" s="1"/>
  <c r="C613"/>
  <c r="G613" s="1"/>
  <c r="C614"/>
  <c r="G614" s="1"/>
  <c r="C615"/>
  <c r="C616"/>
  <c r="C617"/>
  <c r="C618"/>
  <c r="C599"/>
  <c r="G599" s="1"/>
  <c r="C600"/>
  <c r="G600" s="1"/>
  <c r="C601"/>
  <c r="G601" s="1"/>
  <c r="C585"/>
  <c r="G585" s="1"/>
  <c r="C586"/>
  <c r="G586" s="1"/>
  <c r="C587"/>
  <c r="G587" s="1"/>
  <c r="C588"/>
  <c r="G589"/>
  <c r="C590"/>
  <c r="G590" s="1"/>
  <c r="C591"/>
  <c r="G591" s="1"/>
  <c r="C592"/>
  <c r="C593"/>
  <c r="C594"/>
  <c r="G594" s="1"/>
  <c r="C595"/>
  <c r="C596"/>
  <c r="C597"/>
  <c r="F537"/>
  <c r="F566"/>
  <c r="F567"/>
  <c r="F568"/>
  <c r="F569"/>
  <c r="F570"/>
  <c r="F571"/>
  <c r="F572"/>
  <c r="F573"/>
  <c r="F574"/>
  <c r="F575"/>
  <c r="F576"/>
  <c r="F540"/>
  <c r="F564"/>
  <c r="F11"/>
  <c r="F533"/>
  <c r="F534"/>
  <c r="F535"/>
  <c r="F536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462"/>
  <c r="F463"/>
  <c r="F464"/>
  <c r="F465"/>
  <c r="F466"/>
  <c r="F467"/>
  <c r="F468"/>
  <c r="F469"/>
  <c r="F470"/>
  <c r="F471"/>
  <c r="F472"/>
  <c r="F473"/>
  <c r="F474"/>
  <c r="F475"/>
  <c r="F476"/>
  <c r="F453"/>
  <c r="F454"/>
  <c r="F455"/>
  <c r="F456"/>
  <c r="F457"/>
  <c r="F458"/>
  <c r="F459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399"/>
  <c r="F400"/>
  <c r="F401"/>
  <c r="F402"/>
  <c r="F403"/>
  <c r="F404"/>
  <c r="F405"/>
  <c r="F406"/>
  <c r="F407"/>
  <c r="F408"/>
  <c r="F409"/>
  <c r="F410"/>
  <c r="F411"/>
  <c r="F412"/>
  <c r="F392"/>
  <c r="F393"/>
  <c r="F394"/>
  <c r="F395"/>
  <c r="F396"/>
  <c r="F397"/>
  <c r="F12" l="1"/>
  <c r="F13"/>
  <c r="F14"/>
  <c r="F15"/>
  <c r="F16"/>
  <c r="F17"/>
  <c r="F18"/>
  <c r="F19"/>
  <c r="F20"/>
  <c r="F556"/>
  <c r="F551"/>
  <c r="F548"/>
  <c r="F547"/>
  <c r="C546"/>
  <c r="G546" s="1"/>
  <c r="F486"/>
  <c r="F492"/>
  <c r="F488"/>
  <c r="F493"/>
  <c r="C557"/>
  <c r="G557" s="1"/>
  <c r="C582" l="1"/>
  <c r="G582" s="1"/>
  <c r="F482"/>
  <c r="C483" l="1"/>
  <c r="F391"/>
  <c r="C391" l="1"/>
  <c r="C553"/>
  <c r="G553" s="1"/>
  <c r="C554"/>
  <c r="G554" s="1"/>
  <c r="C555"/>
  <c r="G555" s="1"/>
  <c r="C558"/>
  <c r="G558" s="1"/>
  <c r="C559"/>
  <c r="G559" s="1"/>
  <c r="C560"/>
  <c r="G560" s="1"/>
  <c r="C561"/>
  <c r="G561" s="1"/>
  <c r="C562"/>
  <c r="G562" s="1"/>
  <c r="C542"/>
  <c r="G542" s="1"/>
  <c r="C543" l="1"/>
  <c r="G543" s="1"/>
  <c r="C539"/>
  <c r="G539" s="1"/>
  <c r="C495"/>
  <c r="C496" l="1"/>
  <c r="F496"/>
  <c r="C21" l="1"/>
  <c r="C538" l="1"/>
  <c r="F538"/>
  <c r="C460"/>
  <c r="F460"/>
  <c r="F563"/>
  <c r="C563"/>
</calcChain>
</file>

<file path=xl/sharedStrings.xml><?xml version="1.0" encoding="utf-8"?>
<sst xmlns="http://schemas.openxmlformats.org/spreadsheetml/2006/main" count="3046" uniqueCount="624">
  <si>
    <t>Materijal tiskan po narudžbi</t>
  </si>
  <si>
    <t>Uredske potrepštine</t>
  </si>
  <si>
    <t>Jaja</t>
  </si>
  <si>
    <t>Mliječni proizvodi</t>
  </si>
  <si>
    <t>Zamrznuto povrće</t>
  </si>
  <si>
    <t>Zamrznuti riblji fileti</t>
  </si>
  <si>
    <t>Svježe povrće</t>
  </si>
  <si>
    <t>Ostali prehrambeni proizvodi</t>
  </si>
  <si>
    <t>Konzervirano voće i povrće</t>
  </si>
  <si>
    <t>Margarin i slične prerađevine</t>
  </si>
  <si>
    <t>Krumpir i sušeno povrće</t>
  </si>
  <si>
    <t>Životinjska i biljna ulja</t>
  </si>
  <si>
    <t>Mlinarski proizvodi</t>
  </si>
  <si>
    <t>Brašno</t>
  </si>
  <si>
    <t>Perad i dijelovi od preradi</t>
  </si>
  <si>
    <t>Voće, orašasti plodovi</t>
  </si>
  <si>
    <t xml:space="preserve">Mesni proizvodi </t>
  </si>
  <si>
    <t>Svježe goveđe i teleće meso</t>
  </si>
  <si>
    <t>Toaletni papir, ručnici, salvete</t>
  </si>
  <si>
    <t xml:space="preserve">Različite vrste celuloze, papira i proizvodi od papira </t>
  </si>
  <si>
    <t>Materijal i dijelovi za tekuće i investicijsko održavanje</t>
  </si>
  <si>
    <t>Toneri i riboni</t>
  </si>
  <si>
    <t>Oznaka pozicije financijskog plana</t>
  </si>
  <si>
    <t>Materijalni rashodi</t>
  </si>
  <si>
    <t>Materijal za čišćenje i održavanje, higijenu i njegu</t>
  </si>
  <si>
    <t>EKG, EEG i ostali medicinski papiri</t>
  </si>
  <si>
    <t>Medicinski plinovi</t>
  </si>
  <si>
    <t>Opskrba električnom energijom</t>
  </si>
  <si>
    <t>Mrežerina</t>
  </si>
  <si>
    <t>Motorni benzin i dizel gorivo</t>
  </si>
  <si>
    <t>Loživo ulje za kotlovnicu</t>
  </si>
  <si>
    <t>Telefon, Internet</t>
  </si>
  <si>
    <t>Poštarina i ostale usluge za komunikaciju i prijevoz</t>
  </si>
  <si>
    <t>Opskrba vodom</t>
  </si>
  <si>
    <t>Iznošenje i odvoz komunalnog smeća</t>
  </si>
  <si>
    <t>Deratizacija i dezinskcija</t>
  </si>
  <si>
    <t>Dimnjačarske i ekološke usluge</t>
  </si>
  <si>
    <t>Ostale komunalne usluge</t>
  </si>
  <si>
    <t>Računalne usluge</t>
  </si>
  <si>
    <t>Usluge zbrinjavanja medicinskog otpada</t>
  </si>
  <si>
    <t>Usluge tjelesne zaštite osoba i imovine</t>
  </si>
  <si>
    <t xml:space="preserve">Svježe svinjsko meso </t>
  </si>
  <si>
    <t xml:space="preserve">Usluge tekućeg i investicijskog održavanja </t>
  </si>
  <si>
    <t>Komunalne usluge</t>
  </si>
  <si>
    <t xml:space="preserve">Premije osiguranja </t>
  </si>
  <si>
    <t>Plin propan - butan</t>
  </si>
  <si>
    <t>Medicinski nekemijski potrošni materijal</t>
  </si>
  <si>
    <t>Sredstva za pranje bolničkog rublja</t>
  </si>
  <si>
    <t>Razni napitci i pića</t>
  </si>
  <si>
    <t>Začini</t>
  </si>
  <si>
    <t>Energija</t>
  </si>
  <si>
    <t>Zakupnine i najamnine</t>
  </si>
  <si>
    <t>Vlastita sredstva</t>
  </si>
  <si>
    <t>Decentralizirana sredstva</t>
  </si>
  <si>
    <t>Održavanje kanalizacijskog sustava</t>
  </si>
  <si>
    <t>Naziv - opis</t>
  </si>
  <si>
    <t>Materijal i sirovne</t>
  </si>
  <si>
    <t>Članak 1.</t>
  </si>
  <si>
    <t>Vrst postupka javne nabave</t>
  </si>
  <si>
    <t>Ugovor/Okvirni sporazum</t>
  </si>
  <si>
    <t>Ugovor</t>
  </si>
  <si>
    <t>otvoreni postupak</t>
  </si>
  <si>
    <t>postupak se ne provodi</t>
  </si>
  <si>
    <t>otvoreni</t>
  </si>
  <si>
    <t>pregovarački</t>
  </si>
  <si>
    <t>višegodišnji ugovor</t>
  </si>
  <si>
    <t>ugovor</t>
  </si>
  <si>
    <t>narudžbenica</t>
  </si>
  <si>
    <t>godina</t>
  </si>
  <si>
    <t>tijekom godine</t>
  </si>
  <si>
    <t>vešegodišnje</t>
  </si>
  <si>
    <t xml:space="preserve">                -</t>
  </si>
  <si>
    <t>Ugovor/narudžbenica</t>
  </si>
  <si>
    <t>Predsjednik Upravnog vijeća</t>
  </si>
  <si>
    <t>Procijenjana vrijednost predmeta nabave bez PDV</t>
  </si>
  <si>
    <t>Planirana vrijednost  predmeta nabave sa PDV</t>
  </si>
  <si>
    <t>postupak se na provodi</t>
  </si>
  <si>
    <t xml:space="preserve">                    -</t>
  </si>
  <si>
    <t xml:space="preserve">                 -</t>
  </si>
  <si>
    <t>ostale usluge</t>
  </si>
  <si>
    <t>Okvirni sporazum</t>
  </si>
  <si>
    <t>Usluge održavanja laboratorijske opreme</t>
  </si>
  <si>
    <t>Usluge održavanja rashladnih uređaja (hladnjaci, komore …..)</t>
  </si>
  <si>
    <t>Usluge održavanja ventilacijskih sustava</t>
  </si>
  <si>
    <t>Usluge održavanja klima komora</t>
  </si>
  <si>
    <t>Usluge održavanja kotlovnice (plamenici i plamenske cijevi)</t>
  </si>
  <si>
    <t>Servis respiratora</t>
  </si>
  <si>
    <t>Servis dizala</t>
  </si>
  <si>
    <t>Godišnji servis protupožarnih aparata</t>
  </si>
  <si>
    <t>Usluge popravka uređaja u praonici rublja (strojevi za pranje, centrifuge…)</t>
  </si>
  <si>
    <t>Servis i popravak UPS stabilizatora</t>
  </si>
  <si>
    <t>Usluge održavanja vozila</t>
  </si>
  <si>
    <t>bagatelna nabava</t>
  </si>
  <si>
    <t>Grupa 1.  Laboratorijski reagensi</t>
  </si>
  <si>
    <t>Grupa 2. Reagensi za ispitivanje krvi</t>
  </si>
  <si>
    <t>Grupa 3. Laboratorijski reagensi</t>
  </si>
  <si>
    <t>Grupa 4. Izotopni reagensi</t>
  </si>
  <si>
    <t>Grupa 5. Kemijski reagensi</t>
  </si>
  <si>
    <t>Grupa 6. Reagensi za određivanje krvnih grupa</t>
  </si>
  <si>
    <t>Grupa 7. Reagensi za određivanje krvnih grupa</t>
  </si>
  <si>
    <t>Endoproteze kuka i koljena</t>
  </si>
  <si>
    <t>Rukavice kirurške</t>
  </si>
  <si>
    <t>OS</t>
  </si>
  <si>
    <t>Rukavice lateks</t>
  </si>
  <si>
    <t>Kuhinjski predmeti za kućanstvo,ostalo</t>
  </si>
  <si>
    <t>Rezači žice, kirurški noževi, kirurške rukavice</t>
  </si>
  <si>
    <t>Kateteri</t>
  </si>
  <si>
    <t>Posude i vrećice za sakupljanje, pribor za drenažu</t>
  </si>
  <si>
    <t>Naprave za venepunkciju i uzimane krvi</t>
  </si>
  <si>
    <t>Zavojni materijal</t>
  </si>
  <si>
    <t>Pribor za spajanje, šivanje, ligature</t>
  </si>
  <si>
    <t>Otvoreni</t>
  </si>
  <si>
    <t>ožujak</t>
  </si>
  <si>
    <t>svibanj</t>
  </si>
  <si>
    <t>lipanj</t>
  </si>
  <si>
    <t>srpanj</t>
  </si>
  <si>
    <t>kolovoz</t>
  </si>
  <si>
    <t>Planirano trajanje Ugovora/Okvirnog sporazuma</t>
  </si>
  <si>
    <t>Celuloza, papir, karton</t>
  </si>
  <si>
    <t>Naprave za infuziju i transfuziju</t>
  </si>
  <si>
    <t>Kanile</t>
  </si>
  <si>
    <t xml:space="preserve">Pelene za jednokratnu upotrebu za djecu </t>
  </si>
  <si>
    <t>Pelene za jednokratnu upotrebu za odrasle</t>
  </si>
  <si>
    <t>siječanj</t>
  </si>
  <si>
    <t xml:space="preserve">            -</t>
  </si>
  <si>
    <t xml:space="preserve">travanj </t>
  </si>
  <si>
    <t>Usluge čišćenja prostora i prostorija</t>
  </si>
  <si>
    <t>jednokratno</t>
  </si>
  <si>
    <t xml:space="preserve">siječanj </t>
  </si>
  <si>
    <t>bagarelna</t>
  </si>
  <si>
    <t>ostali nekemijski potrošni materijal</t>
  </si>
  <si>
    <t>Prehrambeni proizvodi</t>
  </si>
  <si>
    <t>Filmovi za rendgensko snimanje</t>
  </si>
  <si>
    <t>polica osiguranja</t>
  </si>
  <si>
    <t>Mr. Dražen Jurković, dr. med., spec. javnog zdravstva</t>
  </si>
  <si>
    <t>Ukupno energenti</t>
  </si>
  <si>
    <t>Ukuono kumunalne usluge</t>
  </si>
  <si>
    <t>Uredski materijal u ostali materijalni rashodi</t>
  </si>
  <si>
    <t xml:space="preserve"> </t>
  </si>
  <si>
    <t>Sitan inventar i autogume</t>
  </si>
  <si>
    <t>Rashodi za usluge , telefona i prijevoza</t>
  </si>
  <si>
    <t>Usluge promidžbe i informiranja</t>
  </si>
  <si>
    <t>sijačanj</t>
  </si>
  <si>
    <t>Laboratorijski reagensi</t>
  </si>
  <si>
    <t>Veljača</t>
  </si>
  <si>
    <t xml:space="preserve">Lijekovi uvršteni na listu HZZO koji imaju generičke parelele </t>
  </si>
  <si>
    <t xml:space="preserve">  - generičke parelele II</t>
  </si>
  <si>
    <t xml:space="preserve">  - generičke parelele III</t>
  </si>
  <si>
    <t xml:space="preserve">  - generičke parelele IV</t>
  </si>
  <si>
    <t xml:space="preserve">  - generičke parelele V</t>
  </si>
  <si>
    <t xml:space="preserve">  - generičke parelele VI</t>
  </si>
  <si>
    <t xml:space="preserve">  - generičke parelele VII</t>
  </si>
  <si>
    <t xml:space="preserve">  - generičke parelele VIII</t>
  </si>
  <si>
    <t xml:space="preserve">  - generičke parelele IX</t>
  </si>
  <si>
    <t xml:space="preserve">  - generičke parelele X</t>
  </si>
  <si>
    <t xml:space="preserve">  - generičke parelele XI</t>
  </si>
  <si>
    <t xml:space="preserve">  - generičke parelele XII</t>
  </si>
  <si>
    <t>Sprave za prijelome, vijci i ploćice</t>
  </si>
  <si>
    <t>veljača</t>
  </si>
  <si>
    <t>Intelektualne i osobne usluge</t>
  </si>
  <si>
    <t>Temeljem članka 20. Zakona o javnoj nabavi (NN: 90/11, 83/13, 143/13, 13/14 OUSRH) i članka 26. Statuta Opće bolnice Gospić, Upravno vijeće Opće bolnice Gospić donosi</t>
  </si>
  <si>
    <t>listopad</t>
  </si>
  <si>
    <t xml:space="preserve">Tekuće i investicijsko održavanje održevanje medicinske opreme proizvođaća SHIMADZU </t>
  </si>
  <si>
    <t>Tekuće i investicijsko održavanje održevanje sterilizatora GETINGE</t>
  </si>
  <si>
    <t xml:space="preserve">Tekuće i investicijsko održevanje medicinske opreme proizvođaća Dräger </t>
  </si>
  <si>
    <t>Tekuće i investicijsko održavanje ostele medicinske i nemedicinske opreme</t>
  </si>
  <si>
    <t>Nadomjesci za plazmu, lijekovi za nadomještanje tekućine, irigacijske otopine.</t>
  </si>
  <si>
    <t xml:space="preserve">  - generičke parelele XIII</t>
  </si>
  <si>
    <t xml:space="preserve">  - generičke parelele XIV</t>
  </si>
  <si>
    <t xml:space="preserve">Razni lijekovi (lijekovi s popisa posebno skupih lijekova), </t>
  </si>
  <si>
    <t xml:space="preserve">Pekarski proizvodi - Kruh </t>
  </si>
  <si>
    <t>Krušni proizvodi</t>
  </si>
  <si>
    <t>Dječja hrana</t>
  </si>
  <si>
    <t>Tjestenine</t>
  </si>
  <si>
    <t>Razni prehrambeni proizvodi 1</t>
  </si>
  <si>
    <t>Razni prehrambeni proizvodi 2.</t>
  </si>
  <si>
    <t>Proizvodi od mesa peradi</t>
  </si>
  <si>
    <t xml:space="preserve">Grupa 1. Filtri za dijalizu - visokoprotočni  </t>
  </si>
  <si>
    <t xml:space="preserve">Grupa 2. Filtri za dijalizu – niskoprotočni  </t>
  </si>
  <si>
    <t xml:space="preserve">Grupa 3. Krvne linije za hemodijalizu  </t>
  </si>
  <si>
    <t xml:space="preserve">Grupa 4. Igle za dijalizu </t>
  </si>
  <si>
    <t xml:space="preserve">Grupa 5. Set za uključivanje i isključivanje (fistule) </t>
  </si>
  <si>
    <t xml:space="preserve">Grupa 6. Set za uključivanje i isključivanje bolesnika s kateterom </t>
  </si>
  <si>
    <t xml:space="preserve">Grupa 7. Suhi bikarbonatni koncentrat  </t>
  </si>
  <si>
    <t xml:space="preserve">Grupa 8. Otopina za zatvaranje katetera </t>
  </si>
  <si>
    <t xml:space="preserve">Grupa 9. Kiseli tekući koncentrat  </t>
  </si>
  <si>
    <t xml:space="preserve">Grupa 10. Sredstvo za hladnu dezinfekciju </t>
  </si>
  <si>
    <t>Grupa 11. Sredstvo za čišćenje i hladnu dezinfekciju</t>
  </si>
  <si>
    <t xml:space="preserve">Grupa 12. Antibakterijski filtar </t>
  </si>
  <si>
    <t xml:space="preserve">Grupa 13. Sol tabletirana </t>
  </si>
  <si>
    <t>Grupa 14. Filtri - otopine i trakice potrebne za kontrolu vode</t>
  </si>
  <si>
    <t>Grupa 15. Otopina NaCl - 0,9%</t>
  </si>
  <si>
    <t>Materijali za hemodijalizu</t>
  </si>
  <si>
    <t xml:space="preserve">Sredstva za pranje posuđa </t>
  </si>
  <si>
    <t>Usluge pranjabolničkog rublja u praonici</t>
  </si>
  <si>
    <t>rujan</t>
  </si>
  <si>
    <t>Grupa 1. Adalimumab</t>
  </si>
  <si>
    <t>Grupa 2. Etanercept</t>
  </si>
  <si>
    <t>Grupa 3. Somatropin</t>
  </si>
  <si>
    <t>Grupa 4. Somatropin</t>
  </si>
  <si>
    <t>Grupa 5. Golimumab</t>
  </si>
  <si>
    <t>Grupa 6. Interferon beta-1b</t>
  </si>
  <si>
    <t xml:space="preserve">  - generičke parelele I -</t>
  </si>
  <si>
    <t>Grupa 1. - hidroksietil škrob</t>
  </si>
  <si>
    <t>Grupa 2. - hidroksietil škrob(poli-o-2-hidroksietil škrob)</t>
  </si>
  <si>
    <t>Grupa 3. - otopine masti i masnih kiselina(kao Smoflipid 20%)</t>
  </si>
  <si>
    <t>Grupa 4. - otopine masti i masnih kiselina(kao Smoflipid 20%)</t>
  </si>
  <si>
    <t>Grupa 5. - Emulzija lipida+aminokiselina+glukoza + kalcij-klorid (kao Kabiven )</t>
  </si>
  <si>
    <t xml:space="preserve">Grupa 6. - Emulzija lipida + aminokiselina +glukoza + kalcijklorid (kao SmofKabiven) </t>
  </si>
  <si>
    <t>Grupa 7. - Emulzija lipida + aminokiselina +glukoza + kalcijklorid (kao SmofKabiven)</t>
  </si>
  <si>
    <t>Grupa 8. - glukoza 5%</t>
  </si>
  <si>
    <t xml:space="preserve">Grupa 9. - glukosa+otopina aminokiselina s elektrolitima+masna emulzija (kao SmofKabiven Peripheral) </t>
  </si>
  <si>
    <t xml:space="preserve">Grupa 10. - Emulzija lipida + aminokiselina +glukoza + kalcijklorid (kao Kabiven Peripheral) </t>
  </si>
  <si>
    <t>Grupa 11. - infuzije aminokiselina HEPA 8%</t>
  </si>
  <si>
    <t xml:space="preserve">Grupa 12. - Infuzija aminokiselina (kao Nephrotect 10 %) </t>
  </si>
  <si>
    <t>Grupa 13. - natrij-klorid 0,9%</t>
  </si>
  <si>
    <t>Grupa 14. - natrij-klorid 0,9%</t>
  </si>
  <si>
    <t xml:space="preserve">Grupa 15. - natrij-klorid+kalcij-klorid+kalij-klorid  </t>
  </si>
  <si>
    <t>Grupa 16. - Otopina za ispriranje mokraćnog mjehura</t>
  </si>
  <si>
    <t>Grupa 17. - hidroksietil škrob (poli-O-hidroksietil škrob) 60 mg/ml</t>
  </si>
  <si>
    <t>Grupa 18. - infuzije aminokiselina 5%</t>
  </si>
  <si>
    <t xml:space="preserve">Grupa 19. - infuzije aminokiselina 10% </t>
  </si>
  <si>
    <t>Grupa 20. - infuzije aminokiselina HEPA 10%</t>
  </si>
  <si>
    <t>Grupa 21. - otopina za ispiranje kod endoskopskih pretraga i operativnih zahvata</t>
  </si>
  <si>
    <t>Grupa 22. - glukoza 5%</t>
  </si>
  <si>
    <t>Grupa 23. - glukoza 5%</t>
  </si>
  <si>
    <t>Grupa 24. - glukoza 10%</t>
  </si>
  <si>
    <t>Grupa 25. - natrij-klorid 0,9%</t>
  </si>
  <si>
    <t>Grupa 26. - natrij-klorid 0,9%</t>
  </si>
  <si>
    <t>Grupa 27. - natrij-klorid+kalcij-klorid+kalij-klorid</t>
  </si>
  <si>
    <t>Grupa 28. -  natrijev- klorid 0,45%</t>
  </si>
  <si>
    <t>Grupa 30. - Natrij-klorid + kalij- klorid + magnezij-klorid heksahidrat + natrij-acetat-trihidrat + natrij-glukonat</t>
  </si>
  <si>
    <t xml:space="preserve">Grupa 29. - Emulzija lipida + aminokiselina +glukoza + kalcijklorid (kao Oliclinomel N4-550E) </t>
  </si>
  <si>
    <t>Grupa 31. - Glukoza + Natrij klorid (2,5% +  0,45%)</t>
  </si>
  <si>
    <t>Grupa 32. - Glukoza 5%</t>
  </si>
  <si>
    <t>Grupa 33. - manitol +natrij klorid+natrij acetat</t>
  </si>
  <si>
    <t xml:space="preserve">Grupa 34. - Manitol </t>
  </si>
  <si>
    <t>Grupa 35. - natrij-klorid 0,9%</t>
  </si>
  <si>
    <t>Grupa 36. - Natrij-klorid + Kalcij-klorid + Kalij-klorid</t>
  </si>
  <si>
    <t>Grupa 37. - voda redestilirana</t>
  </si>
  <si>
    <t>Grupa 38. - voda redestilirana</t>
  </si>
  <si>
    <t>studeni 2015.</t>
  </si>
  <si>
    <t>Planirani početak postupka</t>
  </si>
  <si>
    <t>otvoreni postupsk</t>
  </si>
  <si>
    <t>prosinac 2015.</t>
  </si>
  <si>
    <t>provedeno u 2015.</t>
  </si>
  <si>
    <t>1. ciklus ožujak</t>
  </si>
  <si>
    <t>2. ciklus listopad</t>
  </si>
  <si>
    <t>tijekom godine - kvartalno</t>
  </si>
  <si>
    <t>Medicinska i laboratorijska oprema</t>
  </si>
  <si>
    <t>Transportni respirator - Jedinica intenzivnog liječenja - 1 kom</t>
  </si>
  <si>
    <t>Urinski analizator - laboratorij - 1 kom</t>
  </si>
  <si>
    <t>Mikroskop - laboratorij - 1 kom</t>
  </si>
  <si>
    <t>Aparati za hemodijalizu - odjel hemodijaliza - 3 kom</t>
  </si>
  <si>
    <t>Dermatoskop - ORL ambulanta - 1 kom</t>
  </si>
  <si>
    <t>Zubni rentgen uređaj - RTG dijagnostika - 1 kom</t>
  </si>
  <si>
    <t>451</t>
  </si>
  <si>
    <t>Izrada glavnog projekta dogradnje OHBP i dnevne bolnice</t>
  </si>
  <si>
    <t>Studija izvedivosti projekta rekonstrukcije operacijskog bloka - bolnica</t>
  </si>
  <si>
    <t>452</t>
  </si>
  <si>
    <t>Središnji server - bolnica - 1 kom</t>
  </si>
  <si>
    <t>I. tromjesečje 2016.</t>
  </si>
  <si>
    <t>30 dana</t>
  </si>
  <si>
    <t>Mijenja se i dopunjuje članak 3. Plana nabave roba radova i usluga Ur. broj: 2125/53-3070/15 od 26. studenog 2015. godine na načim da se mijenja tekst i iznosi:</t>
  </si>
  <si>
    <t>Hibridna ručica shavera - operacijska sala ortoped - 1 kom</t>
  </si>
  <si>
    <t>Ur. broj: 2125/53 - __________/16</t>
  </si>
  <si>
    <t xml:space="preserve">Ormar za arhivu - Endoskopija - 1 kom </t>
  </si>
  <si>
    <t>Namještaj za ured ravnatelja (Ormar, stolovi, stolice) Ured ravnatelja - garnitura</t>
  </si>
  <si>
    <t>Telefaks - nabava, transfuzija, odjel prehrane, JIL - 4 kom</t>
  </si>
  <si>
    <t>Stolni kalkulator s trakom - računovodstvo - 4 kom</t>
  </si>
  <si>
    <t>Stroj za automatsko kuvertiranje - računovodstvo - 1 kom</t>
  </si>
  <si>
    <t>Radni stol - dječji odjel - 1 kom</t>
  </si>
  <si>
    <t>Pokretni ormarić sa 3 ladice - dječji odjel - 1 kom</t>
  </si>
  <si>
    <t>4223</t>
  </si>
  <si>
    <t>Oprema za održavanje i zaštitu</t>
  </si>
  <si>
    <t>Klima uređaji - vešeraj, kuhinja, serverska soba, RTG dijagnostika  - 5 kom</t>
  </si>
  <si>
    <t>Kolica za čistačice - bolnica - 6 kom</t>
  </si>
  <si>
    <t>Kontejner za odlaganje komunalnog otpada - bolnica - 1 kom</t>
  </si>
  <si>
    <t>4224</t>
  </si>
  <si>
    <t>Aspirator - OHBP, Interni odjel - 4 kom</t>
  </si>
  <si>
    <t>Invalidska kolica - kirurški odjel - 2 kom</t>
  </si>
  <si>
    <t>Ručni pulsni oksimetar s kapnografijom - anestezija i reanimacija - 1 kom</t>
  </si>
  <si>
    <t>Monitor VISTA BIS - medicinski - anestezija i reanimacija - 1 kom</t>
  </si>
  <si>
    <t>Radiološki UZV - RTG - 1 kom</t>
  </si>
  <si>
    <t>Baktericidna lampa na kotačima - Interni odjel - 1 kom</t>
  </si>
  <si>
    <t>4227</t>
  </si>
  <si>
    <t xml:space="preserve">Uređaji, strojevi i oprema za ostale namjene  </t>
  </si>
  <si>
    <t>Omekšivač vode - odjel prehrane - 1 kom</t>
  </si>
  <si>
    <t>Dodatna ulaganja na građevinskim objektima</t>
  </si>
  <si>
    <t>Studija izvedivosti dogradnje zgrade za potrebe dnevne bolnice - bolnica</t>
  </si>
  <si>
    <t>Dopuna izvedbenog projekta Rekonstrukcija postojećih prostorija kirurškog odjela - operacijski blok, izgradnja prostora za jednodnevnu kirurgiju i dnevnu bolnicu</t>
  </si>
  <si>
    <t xml:space="preserve">Priprema i izrada projektne prijave za javni poziv za natječej 4C1.3. energetska obnova zgrada i poticanje obnovljivih izvora energije u javnom sektoru  </t>
  </si>
  <si>
    <t xml:space="preserve">Arhitektonski snimak postojećeg stanja građevinskih objekata u svrhu izrade projekta energetske obnove zgrada - bolnica </t>
  </si>
  <si>
    <t>Projekt energetske obnove zgrada - bolnica</t>
  </si>
  <si>
    <t>Sanacija vanjskog stubišta objekta PKZ</t>
  </si>
  <si>
    <t xml:space="preserve">Dodatna ulaganja na postrojenjima i opremi </t>
  </si>
  <si>
    <t>Projekt elektroinstalacija rasvjetnih tijela - bolnica</t>
  </si>
  <si>
    <t>Projekt strojarskih instalacija - rekonstrukcija kotlovnice - kotlovnica bolnice</t>
  </si>
  <si>
    <t>Instalacija cjevovoda medicinskih pliova (kisika) u bolesničkim sobama internog odjela - Interni odjel</t>
  </si>
  <si>
    <t>Računala - 6 kom</t>
  </si>
  <si>
    <t>Referentna radna stanica LIS sustava - laboratorij - 1 kom</t>
  </si>
  <si>
    <t>Pisači - 7 kom</t>
  </si>
  <si>
    <t xml:space="preserve">Monitor - ginekologija, informatičar - 2 kom </t>
  </si>
  <si>
    <t>4262</t>
  </si>
  <si>
    <t>Ulaganja u računalne programe</t>
  </si>
  <si>
    <t>Instalacija i konfiguracija na DB serveru (središnji server)</t>
  </si>
  <si>
    <t>Instalacija i konfiguracija informacijskog sustava na odjalu radiološke dijagnostike - odjel radiologije</t>
  </si>
  <si>
    <t>Dogradnja bolničkog informacijskog sustava - informacijsko povezivanje bolničke ljekarne sa odjelima i ambulantana - bolnička ljekarna</t>
  </si>
  <si>
    <t>4221</t>
  </si>
  <si>
    <t>Uredska oprema i namještaj</t>
  </si>
  <si>
    <t>Multifunkcionali kopirni uređej (skeniranje, kopiranje, printanje.) - Računovodstvo - 1 kom</t>
  </si>
  <si>
    <t xml:space="preserve">Uredska stolica na kotačićima - (Kirurgija, endoskopija, ortoped, RTG, Laboratorij, Psihijatrijska ambulanta, Fizikalna) -12 komada  </t>
  </si>
  <si>
    <t>Konferencijska stolica - bolnica - 25 kom</t>
  </si>
  <si>
    <t xml:space="preserve">Ormar za arhivu - računovodstvo - 2 kom </t>
  </si>
  <si>
    <t>Radni stol - endoskopija - 1 kom</t>
  </si>
  <si>
    <t xml:space="preserve">Računala i računalna oprema                       </t>
  </si>
  <si>
    <t xml:space="preserve">bagatelna nabava </t>
  </si>
  <si>
    <t>bgatelna nabava</t>
  </si>
  <si>
    <t xml:space="preserve">narudžbenica </t>
  </si>
  <si>
    <t>drugo polugodište</t>
  </si>
  <si>
    <t>Snimač (holter srca) - Internistička ambulanta - 2 kom</t>
  </si>
  <si>
    <t>bagatelnanabava</t>
  </si>
  <si>
    <t>Sanacija ventilacijskih otvora i svjetlarnika na objektu bolničke kuhinje (limarski radovi) - bolnička kuhinja</t>
  </si>
  <si>
    <t>godine</t>
  </si>
  <si>
    <t>travanj</t>
  </si>
  <si>
    <t>60 dana</t>
  </si>
  <si>
    <t>Teleskop 30⁰ - ortoped -1 kom</t>
  </si>
  <si>
    <t>Bisakodil</t>
  </si>
  <si>
    <t>Esomeprazol</t>
  </si>
  <si>
    <t>Glibenklamid mikron.</t>
  </si>
  <si>
    <t>Glicerol</t>
  </si>
  <si>
    <t xml:space="preserve">Gliklazid </t>
  </si>
  <si>
    <t xml:space="preserve">Glikvidon </t>
  </si>
  <si>
    <t>Heksetidin</t>
  </si>
  <si>
    <t>Inzulin brzog dijelovanja (kao Actrapid)</t>
  </si>
  <si>
    <t>Inzulin brzo dijelovanje (kao Novorapid ) Flex Pen</t>
  </si>
  <si>
    <t>Inzulin dugog djelovanja (kao Lantus)</t>
  </si>
  <si>
    <t>Inzulin dugog djelovanja (kao Levemir Flex Pen)</t>
  </si>
  <si>
    <t>Inzulin sr. dj. s brzim nastankom učinka (kao humalog Mix 25 kwikpen)</t>
  </si>
  <si>
    <t>Inzulin sr. dj. s brzim nastankom učinka (kao humalog Mix 50 kwikpen)</t>
  </si>
  <si>
    <t>Inzulin sr. dj. s brzim nastankom učinka (kao Novomix 30)Flex Pen</t>
  </si>
  <si>
    <t>Kalcij-karbonat</t>
  </si>
  <si>
    <t>Kalij-citrat</t>
  </si>
  <si>
    <t>Kalijev klorid</t>
  </si>
  <si>
    <t>Kolekalciferol</t>
  </si>
  <si>
    <t>Laktuloza</t>
  </si>
  <si>
    <t>lipaza +amilaza+ proteaza</t>
  </si>
  <si>
    <t>Loperamid</t>
  </si>
  <si>
    <t>metformin+glibenklamid</t>
  </si>
  <si>
    <t>Mikonazol</t>
  </si>
  <si>
    <t>mineralne soli za pripremu oralne rehidracijske otopine za djecu do navršenih 12 mj.( kao rehidromiks)</t>
  </si>
  <si>
    <t>repaglinid</t>
  </si>
  <si>
    <t>makrogol+elektroliti</t>
  </si>
  <si>
    <t>sitagliptin</t>
  </si>
  <si>
    <t>Sitagliptin + metformin</t>
  </si>
  <si>
    <t>Acetilsalicilatna kis.</t>
  </si>
  <si>
    <t>Alanin-glutamin</t>
  </si>
  <si>
    <t>Alteplaza</t>
  </si>
  <si>
    <t>Amiodaron</t>
  </si>
  <si>
    <t>Atenolol</t>
  </si>
  <si>
    <t>Bisoprolol</t>
  </si>
  <si>
    <t>Dalteparin</t>
  </si>
  <si>
    <t>željezo III-hidroksi polimaltozat</t>
  </si>
  <si>
    <t>Dobutamin</t>
  </si>
  <si>
    <t>Dopamin</t>
  </si>
  <si>
    <t xml:space="preserve">enalapril </t>
  </si>
  <si>
    <t>Enalapril + Hidroklorotiazid</t>
  </si>
  <si>
    <t>Endoksaparin</t>
  </si>
  <si>
    <t>Fitomenadion</t>
  </si>
  <si>
    <t>Folatna kiselina</t>
  </si>
  <si>
    <t>Fosinopril</t>
  </si>
  <si>
    <t>Furosemid</t>
  </si>
  <si>
    <t>Gliceriltrinitrat</t>
  </si>
  <si>
    <t>Heparin</t>
  </si>
  <si>
    <t xml:space="preserve">Heparin </t>
  </si>
  <si>
    <t>Izosorbid - 5 mononitrat</t>
  </si>
  <si>
    <t>Izosorbid- 5 mononitrat</t>
  </si>
  <si>
    <t>Izosorbid- dinitrat</t>
  </si>
  <si>
    <t>Kalcij klorid 10%</t>
  </si>
  <si>
    <t>Kalij klorid 7,4%</t>
  </si>
  <si>
    <t>klopidogrel</t>
  </si>
  <si>
    <t>Klortalidon</t>
  </si>
  <si>
    <t>Kvinapril</t>
  </si>
  <si>
    <t>Lacidipin</t>
  </si>
  <si>
    <t>Magnezij- sulfat</t>
  </si>
  <si>
    <t>Metildigoksin</t>
  </si>
  <si>
    <t>Natrij klorid</t>
  </si>
  <si>
    <t>Nifedipin dugo djelujući</t>
  </si>
  <si>
    <t>Nimodipin</t>
  </si>
  <si>
    <t>Perindropil</t>
  </si>
  <si>
    <t>Propafenon</t>
  </si>
  <si>
    <t>Ramipril</t>
  </si>
  <si>
    <t>Sotalol</t>
  </si>
  <si>
    <t>Spironolakton</t>
  </si>
  <si>
    <t>Streptokinaza</t>
  </si>
  <si>
    <t>Telmisartan</t>
  </si>
  <si>
    <t>Torasemid</t>
  </si>
  <si>
    <t>Trandolapril</t>
  </si>
  <si>
    <t>Urapidil</t>
  </si>
  <si>
    <t>Valsartan + hidroklorotiazid</t>
  </si>
  <si>
    <t>Varfarin</t>
  </si>
  <si>
    <t>Verapamil</t>
  </si>
  <si>
    <t>Verapamil + Trandolapril</t>
  </si>
  <si>
    <t>Željezo III- proteinsukcinilat</t>
  </si>
  <si>
    <t>Aciklovir</t>
  </si>
  <si>
    <t>Alkoholni dezinficijens za površine i kožu 0,5% Klorheksidin glukonata</t>
  </si>
  <si>
    <t>Alklometazon</t>
  </si>
  <si>
    <t>Betametazon</t>
  </si>
  <si>
    <t>Diklofenak</t>
  </si>
  <si>
    <t>Ibuprofen</t>
  </si>
  <si>
    <t>betametazon+klotrimazol+gentamicin</t>
  </si>
  <si>
    <t>indometacin</t>
  </si>
  <si>
    <t>Klotrimazol</t>
  </si>
  <si>
    <t>Lidokain</t>
  </si>
  <si>
    <t>neomicin+bacitracin</t>
  </si>
  <si>
    <t>Nistatin</t>
  </si>
  <si>
    <t>Sulfadiazin srebro</t>
  </si>
  <si>
    <t>Bromokriptin</t>
  </si>
  <si>
    <t>Deksametazon</t>
  </si>
  <si>
    <t>Dezmopresin</t>
  </si>
  <si>
    <t>Didrogesteron</t>
  </si>
  <si>
    <t>Dinoproston</t>
  </si>
  <si>
    <t>Ergometrin</t>
  </si>
  <si>
    <t>Estradiol</t>
  </si>
  <si>
    <t>Glukagon</t>
  </si>
  <si>
    <t>Goserelin</t>
  </si>
  <si>
    <t>Hidrokortizon</t>
  </si>
  <si>
    <t>Karboprost</t>
  </si>
  <si>
    <t>Levotiroksin</t>
  </si>
  <si>
    <t>Medroksiprogesteron</t>
  </si>
  <si>
    <t>Metilprednizolon- acetat</t>
  </si>
  <si>
    <t>Metilprednizolon Sukcinat- natrij</t>
  </si>
  <si>
    <t>Metronidazol</t>
  </si>
  <si>
    <t>Oksitocin</t>
  </si>
  <si>
    <t>Oktreotid</t>
  </si>
  <si>
    <t>povidon jod</t>
  </si>
  <si>
    <t>Prednizon</t>
  </si>
  <si>
    <t>Progesteron</t>
  </si>
  <si>
    <t>Tiamazol</t>
  </si>
  <si>
    <t>Trospij</t>
  </si>
  <si>
    <t>Azitromicin</t>
  </si>
  <si>
    <t>Fenoksimetilpenicilin kalij</t>
  </si>
  <si>
    <t>Cefaleksin</t>
  </si>
  <si>
    <t>Ceftibuten</t>
  </si>
  <si>
    <t>Cefuroksim- Aksetil</t>
  </si>
  <si>
    <t>Eritromicin</t>
  </si>
  <si>
    <t>Imunoglobulin anti D (Rho) (ljudski)</t>
  </si>
  <si>
    <t>Klaritromicin</t>
  </si>
  <si>
    <t>Linezolid</t>
  </si>
  <si>
    <t>Moksifloksacin</t>
  </si>
  <si>
    <t>Nitrofurantoin</t>
  </si>
  <si>
    <t>Teikoplanin</t>
  </si>
  <si>
    <t>Acetilsalicilna kiselina</t>
  </si>
  <si>
    <t>Alprazolam</t>
  </si>
  <si>
    <t>biperiden</t>
  </si>
  <si>
    <t>Buprenorfin</t>
  </si>
  <si>
    <t>Deksametazon+neomicin+polimiksin B</t>
  </si>
  <si>
    <t>Diazepam</t>
  </si>
  <si>
    <t>Diklofenak natrij</t>
  </si>
  <si>
    <t>Etomidat</t>
  </si>
  <si>
    <t>Fenobarbiton</t>
  </si>
  <si>
    <t>Flufenazin</t>
  </si>
  <si>
    <t>Flufenazin- dekanaoat</t>
  </si>
  <si>
    <t>Haloperidol</t>
  </si>
  <si>
    <t>Haloperidol- dekanoat</t>
  </si>
  <si>
    <t>Hipromeloza</t>
  </si>
  <si>
    <t>Karbamazepin</t>
  </si>
  <si>
    <t>Kvetiapin</t>
  </si>
  <si>
    <t>Levobunolol</t>
  </si>
  <si>
    <t>Levobupivakain</t>
  </si>
  <si>
    <t>Levodopa + Benzerazid</t>
  </si>
  <si>
    <t>Levodopa+Karbidopa</t>
  </si>
  <si>
    <t>Metamizol</t>
  </si>
  <si>
    <t>Metilfenobarbiton</t>
  </si>
  <si>
    <t>Midazolam</t>
  </si>
  <si>
    <t>Morfin</t>
  </si>
  <si>
    <t>Natrij- valproat</t>
  </si>
  <si>
    <t>Neostigminij</t>
  </si>
  <si>
    <t>Oksazepam</t>
  </si>
  <si>
    <t>Oksikodon</t>
  </si>
  <si>
    <t>Okskarbazepin</t>
  </si>
  <si>
    <t>Olanzapin</t>
  </si>
  <si>
    <t>Paracetamol</t>
  </si>
  <si>
    <t>Petidin</t>
  </si>
  <si>
    <t>Pramipeksol</t>
  </si>
  <si>
    <t>Pregabalin</t>
  </si>
  <si>
    <t>Sevofluran</t>
  </si>
  <si>
    <t>Sulpirid</t>
  </si>
  <si>
    <t>Timolol</t>
  </si>
  <si>
    <t>Timolol+ dorzolamid</t>
  </si>
  <si>
    <t>Tobramicin</t>
  </si>
  <si>
    <t>Tropikamid</t>
  </si>
  <si>
    <t>Venlafaksin</t>
  </si>
  <si>
    <t>Zuklopentiksol</t>
  </si>
  <si>
    <t>Bromheksin</t>
  </si>
  <si>
    <t>Butamirat</t>
  </si>
  <si>
    <t>Dimetinden</t>
  </si>
  <si>
    <t>Flutikazon</t>
  </si>
  <si>
    <t>Folkodin</t>
  </si>
  <si>
    <t>Ipratropij- bromid</t>
  </si>
  <si>
    <t>Kloropiramin</t>
  </si>
  <si>
    <t>Kodein</t>
  </si>
  <si>
    <t>Oksimetazolin</t>
  </si>
  <si>
    <t>Salbutamol</t>
  </si>
  <si>
    <t>salmeterol</t>
  </si>
  <si>
    <t>Salmeterol + Flutikazon</t>
  </si>
  <si>
    <t>Salmeterol +flutikazon</t>
  </si>
  <si>
    <t>Teofilin</t>
  </si>
  <si>
    <t>Tietilperazin</t>
  </si>
  <si>
    <t>Flumazenil</t>
  </si>
  <si>
    <t>Gadobutrol</t>
  </si>
  <si>
    <t xml:space="preserve">Gadodiamid </t>
  </si>
  <si>
    <t>Gadoterična kiselina</t>
  </si>
  <si>
    <t>Glukoza</t>
  </si>
  <si>
    <t>Glukoza 20 %</t>
  </si>
  <si>
    <t>Jobitridol</t>
  </si>
  <si>
    <t>Jodiksanol</t>
  </si>
  <si>
    <t>Joheksol</t>
  </si>
  <si>
    <t>Jopromid</t>
  </si>
  <si>
    <t>Na - Meglumin- Amidotrizoat 76%</t>
  </si>
  <si>
    <t>Nalokson</t>
  </si>
  <si>
    <t>Namirnice za enteralnu primjenu Ensure plus ili sl.</t>
  </si>
  <si>
    <t>Namirnice za enteralnu primjenu kao ensure plus fibre ili sl.</t>
  </si>
  <si>
    <t>Namirnice za enteralnu primjenu kao Nutren optium ili sl.</t>
  </si>
  <si>
    <t>Namirnice za enteralnu primjenu kao Nutrison  ili sl.</t>
  </si>
  <si>
    <t>Namirnice za enteralnu primjenu kao Pediasure ili sl.</t>
  </si>
  <si>
    <t>Namirnice za enteralnu primjenu kao Pulmocare RTH ili sl.</t>
  </si>
  <si>
    <t>Namirnice za enteralnu primjenu kao Supportan ili sl.</t>
  </si>
  <si>
    <t>Namirnice za enteralnu primjenu Prosure ili sl.</t>
  </si>
  <si>
    <t>Namirnice za enteralnu primjenu kao Nepro LP  ili sl.</t>
  </si>
  <si>
    <t>Namirnice za enteralnu primjenu kao Fresubin protein energy DRINK ili sl.</t>
  </si>
  <si>
    <t>Namirnice za enteralnu primjenu kao Nutren fibre ili sl.</t>
  </si>
  <si>
    <t>Namirnice za enteralnu primjenu kao Nestle Resource 2.0 ili sl.</t>
  </si>
  <si>
    <t>Namirnice za enteralnu primjenu kao Nestle Resource 2.0 + fibre ili sl.</t>
  </si>
  <si>
    <t>Namirnice za enteralnu primjenu kao Nestle Resource Diabet ili sl.</t>
  </si>
  <si>
    <t>Sugamadeks</t>
  </si>
  <si>
    <t>Šampon protiv ušiju i gnjida</t>
  </si>
  <si>
    <t>Acetazolamid</t>
  </si>
  <si>
    <t>Adrenalin (epinefrin)</t>
  </si>
  <si>
    <t>alfentanil</t>
  </si>
  <si>
    <t>Amikacin</t>
  </si>
  <si>
    <t>Aminofilin</t>
  </si>
  <si>
    <t>Adenozin</t>
  </si>
  <si>
    <t>ampicilin</t>
  </si>
  <si>
    <t>Ampicilin</t>
  </si>
  <si>
    <t>Ampicilin + Sulbaktam</t>
  </si>
  <si>
    <t xml:space="preserve">Atropin </t>
  </si>
  <si>
    <t>Barij sulfat</t>
  </si>
  <si>
    <t>benzatin-fenoksimetil penicilin</t>
  </si>
  <si>
    <t>Benzatinbenzil- penicilin</t>
  </si>
  <si>
    <t>Betametazon + Klotrimazol+Gentamicin</t>
  </si>
  <si>
    <t>Bupivacain - hyperbar</t>
  </si>
  <si>
    <t>Bupivakain</t>
  </si>
  <si>
    <t xml:space="preserve">Cijanokobalamin </t>
  </si>
  <si>
    <t>Dantrolen</t>
  </si>
  <si>
    <t>Efedrin- klorid</t>
  </si>
  <si>
    <t>Fenobarbiton- natrij</t>
  </si>
  <si>
    <t>Ertapenem</t>
  </si>
  <si>
    <t>Fenoterol</t>
  </si>
  <si>
    <t>Fondaparinuks</t>
  </si>
  <si>
    <t>hidrosolubilni  vitamini</t>
  </si>
  <si>
    <t>Idebenon</t>
  </si>
  <si>
    <t>Imunoglobulin antitetanus-tig (ljudski)</t>
  </si>
  <si>
    <t>Imunoglobulin- antitoksin protiv otrova zmija (purificiran i koncentriran)</t>
  </si>
  <si>
    <t>Kalcij- glukonat</t>
  </si>
  <si>
    <t>esketamin-hidroklorid</t>
  </si>
  <si>
    <t>Labetalol (trandate)</t>
  </si>
  <si>
    <t>Fentanil</t>
  </si>
  <si>
    <t>liposolubilni vitamini za odrasle</t>
  </si>
  <si>
    <t>Ljudski albumin 20 %</t>
  </si>
  <si>
    <t>Ljudski albumin 5 %</t>
  </si>
  <si>
    <t>ljudski protrombinski kompleks</t>
  </si>
  <si>
    <t>Mebendazol</t>
  </si>
  <si>
    <t>Metoklopramid</t>
  </si>
  <si>
    <t>Metoprolol</t>
  </si>
  <si>
    <t>Metilergometrin</t>
  </si>
  <si>
    <t>Nadroparin</t>
  </si>
  <si>
    <t>nadroparin</t>
  </si>
  <si>
    <t>Noradrenalin (norepinefrin)</t>
  </si>
  <si>
    <t>Natrij- hidrogenkarbonat otop. 8,4%</t>
  </si>
  <si>
    <t>nitroprusid-natrij</t>
  </si>
  <si>
    <t>Oksibuprokain</t>
  </si>
  <si>
    <t>Piridoksin</t>
  </si>
  <si>
    <t>Promazin</t>
  </si>
  <si>
    <t>Racepinefrin</t>
  </si>
  <si>
    <t xml:space="preserve">Ranitidin </t>
  </si>
  <si>
    <t>Rokuronij</t>
  </si>
  <si>
    <t>Ropivacain</t>
  </si>
  <si>
    <t>Sufentanil</t>
  </si>
  <si>
    <t>Suksametonij</t>
  </si>
  <si>
    <t>Tiamin</t>
  </si>
  <si>
    <t>Tetanus anatoksin</t>
  </si>
  <si>
    <t>Tiopental- natrij</t>
  </si>
  <si>
    <t>Vekuronij</t>
  </si>
  <si>
    <t>Željezo III sorbitol glukonska kiselina</t>
  </si>
  <si>
    <t>irigacijska otopina  izotonična otopina NaCl 0,9%</t>
  </si>
  <si>
    <t>Potrošni materijal za plazma sterilizator</t>
  </si>
  <si>
    <t>Najam boca</t>
  </si>
  <si>
    <t>Najam integriranog biokemijskog analizatora</t>
  </si>
  <si>
    <t>Planirana vrijednost</t>
  </si>
  <si>
    <t xml:space="preserve">bagatelna </t>
  </si>
  <si>
    <t>Tekuće i investicijsko održavanje opreme proizvođača OLYMPUS</t>
  </si>
  <si>
    <t>Tekuće i investicijsko održevanje proizvođača SIEMENS</t>
  </si>
  <si>
    <t>Remont dizala</t>
  </si>
  <si>
    <t>Papirnate omotnice i vrećice za sterilizaciju</t>
  </si>
  <si>
    <t>bagatelna</t>
  </si>
  <si>
    <t>Kirurški instrumenti - jednokratni</t>
  </si>
  <si>
    <t>Kirurško odijelo - jednokt+ratno</t>
  </si>
  <si>
    <t>tijrkom godine</t>
  </si>
  <si>
    <t>2 ciklusa u II. polugodištu</t>
  </si>
  <si>
    <t>Ortopedski implantati</t>
  </si>
  <si>
    <t>Lepljivi zavojni materijal</t>
  </si>
  <si>
    <t>Ostomijska pomagala</t>
  </si>
  <si>
    <t>Potrošni mateijal za endoskopiju</t>
  </si>
  <si>
    <t>Razni lijekovi</t>
  </si>
  <si>
    <t xml:space="preserve"> Aktivni medicinski ugljen</t>
  </si>
  <si>
    <t xml:space="preserve"> Bisakodil</t>
  </si>
  <si>
    <t>Stolice u nizu po 3 sjedalice za čekaonice, kirurgija - 1 kom</t>
  </si>
  <si>
    <t>EMNG - Uređaj za testiranje živaca - odjel filikalne medicine - 1 kom</t>
  </si>
  <si>
    <t>Radovi na sanaciji  sanitarnih čvora u 3 apartmana - kirurgija</t>
  </si>
  <si>
    <t>Radovi na sanaciji kanalizacijskog sustava -  bolnica</t>
  </si>
  <si>
    <t>Gospić, 30. lipnj  2016. godine</t>
  </si>
  <si>
    <t xml:space="preserve">                            TREĆU IZMJENU  PLANA NABAVE ROBA, RADOVA I USLUGA U 2016. GODINI</t>
  </si>
  <si>
    <t>¸¸¸¸¸¸¸¸¸¸¸¸¸¸¸¸¸¸¸¸¸¸¸¸¸¸¸¸¸¸¸¸¸¸¸¸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</si>
</sst>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#,##0.00_ ;\-#,##0.00\ "/>
    <numFmt numFmtId="165" formatCode="_(* #,##0.00_);_(* \(#,##0.00\);_(* &quot;-&quot;??_);_(@_)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16"/>
      <name val="Calibri"/>
      <family val="2"/>
      <charset val="238"/>
      <scheme val="minor"/>
    </font>
    <font>
      <b/>
      <i/>
      <sz val="8"/>
      <color indexed="16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270">
    <xf numFmtId="0" fontId="0" fillId="0" borderId="0" xfId="0"/>
    <xf numFmtId="43" fontId="0" fillId="0" borderId="0" xfId="1" applyFont="1"/>
    <xf numFmtId="0" fontId="3" fillId="0" borderId="0" xfId="0" applyFont="1"/>
    <xf numFmtId="0" fontId="6" fillId="2" borderId="0" xfId="0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/>
    <xf numFmtId="0" fontId="8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43" fontId="3" fillId="2" borderId="0" xfId="1" applyFont="1" applyFill="1" applyAlignment="1"/>
    <xf numFmtId="43" fontId="3" fillId="2" borderId="0" xfId="1" applyFont="1" applyFill="1"/>
    <xf numFmtId="0" fontId="0" fillId="2" borderId="0" xfId="0" applyFill="1"/>
    <xf numFmtId="0" fontId="4" fillId="2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center"/>
    </xf>
    <xf numFmtId="43" fontId="12" fillId="2" borderId="1" xfId="1" applyFont="1" applyFill="1" applyBorder="1" applyAlignment="1">
      <alignment vertical="center" wrapText="1"/>
    </xf>
    <xf numFmtId="0" fontId="9" fillId="0" borderId="0" xfId="0" applyFont="1"/>
    <xf numFmtId="43" fontId="9" fillId="0" borderId="0" xfId="1" applyFont="1"/>
    <xf numFmtId="43" fontId="9" fillId="0" borderId="0" xfId="1" applyFont="1" applyBorder="1"/>
    <xf numFmtId="0" fontId="9" fillId="0" borderId="0" xfId="0" applyFont="1" applyBorder="1"/>
    <xf numFmtId="0" fontId="13" fillId="0" borderId="0" xfId="0" applyFont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43" fontId="16" fillId="0" borderId="0" xfId="1" applyFont="1" applyBorder="1"/>
    <xf numFmtId="0" fontId="16" fillId="0" borderId="0" xfId="0" applyFont="1" applyBorder="1"/>
    <xf numFmtId="43" fontId="12" fillId="2" borderId="1" xfId="1" applyFont="1" applyFill="1" applyBorder="1"/>
    <xf numFmtId="4" fontId="4" fillId="2" borderId="0" xfId="0" applyNumberFormat="1" applyFont="1" applyFill="1" applyBorder="1" applyAlignment="1">
      <alignment horizontal="right" vertical="center"/>
    </xf>
    <xf numFmtId="43" fontId="12" fillId="2" borderId="1" xfId="1" applyFont="1" applyFill="1" applyBorder="1" applyAlignment="1">
      <alignment vertical="center"/>
    </xf>
    <xf numFmtId="43" fontId="12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/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/>
    <xf numFmtId="43" fontId="4" fillId="2" borderId="2" xfId="1" applyFont="1" applyFill="1" applyBorder="1"/>
    <xf numFmtId="43" fontId="4" fillId="2" borderId="2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3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4" fillId="2" borderId="4" xfId="0" applyFont="1" applyFill="1" applyBorder="1" applyAlignment="1"/>
    <xf numFmtId="43" fontId="17" fillId="2" borderId="1" xfId="1" applyFont="1" applyFill="1" applyBorder="1"/>
    <xf numFmtId="0" fontId="4" fillId="2" borderId="4" xfId="0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/>
    <xf numFmtId="43" fontId="0" fillId="2" borderId="0" xfId="0" applyNumberFormat="1" applyFill="1"/>
    <xf numFmtId="0" fontId="4" fillId="2" borderId="0" xfId="0" applyFont="1" applyFill="1"/>
    <xf numFmtId="0" fontId="3" fillId="2" borderId="5" xfId="0" applyFont="1" applyFill="1" applyBorder="1"/>
    <xf numFmtId="43" fontId="4" fillId="2" borderId="1" xfId="1" applyNumberFormat="1" applyFont="1" applyFill="1" applyBorder="1" applyAlignment="1">
      <alignment horizontal="right" vertical="center"/>
    </xf>
    <xf numFmtId="43" fontId="4" fillId="2" borderId="1" xfId="1" applyNumberFormat="1" applyFont="1" applyFill="1" applyBorder="1" applyAlignment="1">
      <alignment horizontal="center" vertical="center"/>
    </xf>
    <xf numFmtId="43" fontId="12" fillId="2" borderId="1" xfId="1" applyNumberFormat="1" applyFont="1" applyFill="1" applyBorder="1" applyAlignment="1">
      <alignment horizontal="center" vertical="center"/>
    </xf>
    <xf numFmtId="43" fontId="4" fillId="2" borderId="2" xfId="1" applyNumberFormat="1" applyFont="1" applyFill="1" applyBorder="1" applyAlignment="1">
      <alignment horizontal="center" vertical="center"/>
    </xf>
    <xf numFmtId="43" fontId="12" fillId="2" borderId="2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vertical="center"/>
    </xf>
    <xf numFmtId="43" fontId="12" fillId="3" borderId="2" xfId="1" applyFont="1" applyFill="1" applyBorder="1"/>
    <xf numFmtId="43" fontId="12" fillId="3" borderId="2" xfId="1" applyFont="1" applyFill="1" applyBorder="1" applyAlignment="1">
      <alignment horizontal="right" vertical="center"/>
    </xf>
    <xf numFmtId="43" fontId="3" fillId="3" borderId="1" xfId="0" applyNumberFormat="1" applyFont="1" applyFill="1" applyBorder="1"/>
    <xf numFmtId="43" fontId="12" fillId="3" borderId="2" xfId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7" fillId="3" borderId="2" xfId="0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right" vertical="center"/>
    </xf>
    <xf numFmtId="43" fontId="4" fillId="3" borderId="1" xfId="1" applyFont="1" applyFill="1" applyBorder="1" applyAlignment="1">
      <alignment vertical="center"/>
    </xf>
    <xf numFmtId="43" fontId="12" fillId="3" borderId="1" xfId="1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/>
    </xf>
    <xf numFmtId="43" fontId="13" fillId="2" borderId="1" xfId="1" applyFont="1" applyFill="1" applyBorder="1"/>
    <xf numFmtId="0" fontId="20" fillId="2" borderId="1" xfId="0" applyFont="1" applyFill="1" applyBorder="1"/>
    <xf numFmtId="43" fontId="3" fillId="2" borderId="1" xfId="0" applyNumberFormat="1" applyFont="1" applyFill="1" applyBorder="1" applyAlignment="1">
      <alignment horizontal="left" vertical="center"/>
    </xf>
    <xf numFmtId="0" fontId="4" fillId="2" borderId="4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3" fontId="13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/>
    <xf numFmtId="16" fontId="7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wrapText="1"/>
    </xf>
    <xf numFmtId="43" fontId="4" fillId="2" borderId="2" xfId="0" applyNumberFormat="1" applyFont="1" applyFill="1" applyBorder="1"/>
    <xf numFmtId="43" fontId="3" fillId="2" borderId="2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horizontal="justify" vertical="top" wrapText="1"/>
    </xf>
    <xf numFmtId="0" fontId="18" fillId="2" borderId="1" xfId="0" applyFont="1" applyFill="1" applyBorder="1" applyAlignment="1">
      <alignment horizontal="justify" vertical="center" wrapText="1"/>
    </xf>
    <xf numFmtId="43" fontId="12" fillId="2" borderId="1" xfId="0" applyNumberFormat="1" applyFont="1" applyFill="1" applyBorder="1"/>
    <xf numFmtId="43" fontId="3" fillId="2" borderId="2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vertical="center"/>
    </xf>
    <xf numFmtId="43" fontId="3" fillId="2" borderId="2" xfId="1" applyFont="1" applyFill="1" applyBorder="1"/>
    <xf numFmtId="43" fontId="3" fillId="2" borderId="2" xfId="1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3" fontId="4" fillId="2" borderId="1" xfId="1" applyFont="1" applyFill="1" applyBorder="1" applyAlignment="1">
      <alignment vertical="center" wrapText="1"/>
    </xf>
    <xf numFmtId="4" fontId="3" fillId="2" borderId="0" xfId="0" applyNumberFormat="1" applyFont="1" applyFill="1" applyAlignment="1">
      <alignment horizontal="center"/>
    </xf>
    <xf numFmtId="43" fontId="4" fillId="2" borderId="2" xfId="1" applyFont="1" applyFill="1" applyBorder="1" applyAlignment="1">
      <alignment vertical="center" wrapText="1"/>
    </xf>
    <xf numFmtId="43" fontId="4" fillId="2" borderId="1" xfId="1" applyFont="1" applyFill="1" applyBorder="1" applyAlignment="1"/>
    <xf numFmtId="0" fontId="3" fillId="2" borderId="3" xfId="0" applyFont="1" applyFill="1" applyBorder="1" applyAlignment="1">
      <alignment wrapText="1"/>
    </xf>
    <xf numFmtId="0" fontId="3" fillId="2" borderId="1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/>
    </xf>
    <xf numFmtId="43" fontId="4" fillId="2" borderId="4" xfId="2" applyNumberFormat="1" applyFont="1" applyFill="1" applyBorder="1" applyAlignment="1">
      <alignment horizontal="left" vertical="center" wrapText="1"/>
    </xf>
    <xf numFmtId="43" fontId="4" fillId="2" borderId="1" xfId="1" applyNumberFormat="1" applyFont="1" applyFill="1" applyBorder="1"/>
    <xf numFmtId="43" fontId="4" fillId="2" borderId="2" xfId="0" applyNumberFormat="1" applyFont="1" applyFill="1" applyBorder="1" applyAlignment="1">
      <alignment horizontal="right" vertical="center"/>
    </xf>
    <xf numFmtId="14" fontId="3" fillId="2" borderId="1" xfId="0" applyNumberFormat="1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wrapText="1"/>
    </xf>
    <xf numFmtId="49" fontId="4" fillId="2" borderId="2" xfId="2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horizontal="right" vertical="center"/>
    </xf>
    <xf numFmtId="43" fontId="4" fillId="2" borderId="4" xfId="1" applyFont="1" applyFill="1" applyBorder="1" applyAlignment="1">
      <alignment vertical="center"/>
    </xf>
    <xf numFmtId="43" fontId="4" fillId="2" borderId="1" xfId="1" applyFont="1" applyFill="1" applyBorder="1" applyAlignment="1">
      <alignment horizontal="left" vertical="center"/>
    </xf>
    <xf numFmtId="43" fontId="13" fillId="2" borderId="1" xfId="1" applyNumberFormat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vertical="center"/>
    </xf>
    <xf numFmtId="43" fontId="13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43" fontId="4" fillId="2" borderId="0" xfId="1" applyNumberFormat="1" applyFont="1" applyFill="1" applyAlignment="1">
      <alignment vertical="center"/>
    </xf>
    <xf numFmtId="0" fontId="7" fillId="2" borderId="1" xfId="0" applyFont="1" applyFill="1" applyBorder="1" applyAlignment="1">
      <alignment horizontal="center" wrapText="1"/>
    </xf>
    <xf numFmtId="4" fontId="21" fillId="2" borderId="1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21" fillId="4" borderId="2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" fontId="21" fillId="4" borderId="1" xfId="0" applyNumberFormat="1" applyFont="1" applyFill="1" applyBorder="1" applyAlignment="1">
      <alignment horizontal="right" vertical="center"/>
    </xf>
    <xf numFmtId="4" fontId="21" fillId="5" borderId="1" xfId="0" applyNumberFormat="1" applyFont="1" applyFill="1" applyBorder="1" applyAlignment="1">
      <alignment horizontal="right" vertical="center"/>
    </xf>
    <xf numFmtId="4" fontId="21" fillId="5" borderId="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43" fontId="14" fillId="0" borderId="0" xfId="1" applyFont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vertical="center"/>
    </xf>
    <xf numFmtId="4" fontId="21" fillId="2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3" fontId="3" fillId="2" borderId="1" xfId="1" applyFont="1" applyFill="1" applyBorder="1"/>
    <xf numFmtId="49" fontId="25" fillId="0" borderId="4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26" fillId="0" borderId="12" xfId="2" applyNumberFormat="1" applyFont="1" applyFill="1" applyBorder="1" applyAlignment="1">
      <alignment horizontal="left" vertical="center" wrapText="1"/>
    </xf>
    <xf numFmtId="49" fontId="4" fillId="0" borderId="4" xfId="2" applyNumberFormat="1" applyFont="1" applyFill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43" fontId="14" fillId="2" borderId="7" xfId="0" applyNumberFormat="1" applyFont="1" applyFill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165" fontId="22" fillId="0" borderId="1" xfId="0" applyNumberFormat="1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165" fontId="23" fillId="0" borderId="1" xfId="0" applyNumberFormat="1" applyFont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165" fontId="22" fillId="2" borderId="1" xfId="0" applyNumberFormat="1" applyFont="1" applyFill="1" applyBorder="1" applyAlignment="1">
      <alignment vertical="center"/>
    </xf>
    <xf numFmtId="4" fontId="23" fillId="0" borderId="1" xfId="0" applyNumberFormat="1" applyFont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22" fillId="2" borderId="1" xfId="0" applyNumberFormat="1" applyFont="1" applyFill="1" applyBorder="1" applyAlignment="1">
      <alignment vertical="center" wrapText="1"/>
    </xf>
    <xf numFmtId="4" fontId="22" fillId="0" borderId="9" xfId="0" applyNumberFormat="1" applyFont="1" applyBorder="1" applyAlignment="1">
      <alignment vertical="center"/>
    </xf>
    <xf numFmtId="4" fontId="22" fillId="6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165" fontId="22" fillId="2" borderId="1" xfId="0" applyNumberFormat="1" applyFont="1" applyFill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5" fontId="22" fillId="0" borderId="2" xfId="0" applyNumberFormat="1" applyFont="1" applyBorder="1" applyAlignment="1">
      <alignment vertical="center"/>
    </xf>
    <xf numFmtId="165" fontId="22" fillId="6" borderId="1" xfId="0" applyNumberFormat="1" applyFont="1" applyFill="1" applyBorder="1" applyAlignment="1">
      <alignment vertical="center"/>
    </xf>
    <xf numFmtId="165" fontId="22" fillId="7" borderId="1" xfId="0" applyNumberFormat="1" applyFont="1" applyFill="1" applyBorder="1" applyAlignment="1">
      <alignment vertical="center" wrapText="1"/>
    </xf>
    <xf numFmtId="0" fontId="22" fillId="0" borderId="9" xfId="0" applyFont="1" applyFill="1" applyBorder="1" applyAlignment="1">
      <alignment horizontal="left" vertical="center" wrapText="1"/>
    </xf>
    <xf numFmtId="165" fontId="22" fillId="0" borderId="9" xfId="0" applyNumberFormat="1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165" fontId="18" fillId="0" borderId="1" xfId="0" applyNumberFormat="1" applyFont="1" applyBorder="1" applyAlignment="1">
      <alignment vertical="center"/>
    </xf>
    <xf numFmtId="165" fontId="22" fillId="0" borderId="2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65" fontId="22" fillId="6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 wrapText="1"/>
    </xf>
    <xf numFmtId="165" fontId="22" fillId="7" borderId="1" xfId="0" applyNumberFormat="1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165" fontId="22" fillId="2" borderId="2" xfId="0" applyNumberFormat="1" applyFont="1" applyFill="1" applyBorder="1" applyAlignment="1">
      <alignment vertical="center"/>
    </xf>
    <xf numFmtId="43" fontId="13" fillId="2" borderId="1" xfId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" fontId="21" fillId="2" borderId="13" xfId="0" applyNumberFormat="1" applyFont="1" applyFill="1" applyBorder="1" applyAlignment="1">
      <alignment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14" xfId="0" applyNumberFormat="1" applyFont="1" applyFill="1" applyBorder="1" applyAlignment="1">
      <alignment vertical="center"/>
    </xf>
    <xf numFmtId="49" fontId="24" fillId="2" borderId="8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49" fontId="7" fillId="2" borderId="9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13" fillId="2" borderId="1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left" vertical="center"/>
    </xf>
    <xf numFmtId="43" fontId="13" fillId="2" borderId="1" xfId="0" applyNumberFormat="1" applyFont="1" applyFill="1" applyBorder="1" applyAlignment="1">
      <alignment horizontal="left" vertical="center"/>
    </xf>
    <xf numFmtId="43" fontId="27" fillId="2" borderId="7" xfId="0" applyNumberFormat="1" applyFont="1" applyFill="1" applyBorder="1" applyAlignment="1">
      <alignment vertical="center"/>
    </xf>
    <xf numFmtId="0" fontId="19" fillId="2" borderId="3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43" fontId="27" fillId="2" borderId="7" xfId="0" applyNumberFormat="1" applyFont="1" applyFill="1" applyBorder="1" applyAlignment="1">
      <alignment vertical="center" wrapText="1"/>
    </xf>
    <xf numFmtId="0" fontId="14" fillId="2" borderId="3" xfId="0" applyFont="1" applyFill="1" applyBorder="1" applyAlignment="1"/>
    <xf numFmtId="0" fontId="14" fillId="2" borderId="7" xfId="0" applyFont="1" applyFill="1" applyBorder="1" applyAlignment="1"/>
    <xf numFmtId="0" fontId="14" fillId="2" borderId="6" xfId="0" applyFont="1" applyFill="1" applyBorder="1" applyAlignment="1"/>
    <xf numFmtId="43" fontId="27" fillId="2" borderId="7" xfId="0" applyNumberFormat="1" applyFont="1" applyFill="1" applyBorder="1" applyAlignment="1"/>
    <xf numFmtId="0" fontId="14" fillId="2" borderId="3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 wrapText="1"/>
    </xf>
    <xf numFmtId="43" fontId="11" fillId="2" borderId="0" xfId="1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0" fillId="0" borderId="7" xfId="0" applyBorder="1" applyAlignment="1"/>
    <xf numFmtId="0" fontId="0" fillId="0" borderId="6" xfId="0" applyBorder="1" applyAlignment="1"/>
    <xf numFmtId="0" fontId="13" fillId="2" borderId="3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4" fontId="21" fillId="2" borderId="10" xfId="0" applyNumberFormat="1" applyFont="1" applyFill="1" applyBorder="1" applyAlignment="1">
      <alignment horizontal="center" vertical="center"/>
    </xf>
    <xf numFmtId="4" fontId="21" fillId="2" borderId="15" xfId="0" applyNumberFormat="1" applyFont="1" applyFill="1" applyBorder="1" applyAlignment="1">
      <alignment horizontal="center" vertical="center"/>
    </xf>
    <xf numFmtId="4" fontId="21" fillId="2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43" fontId="14" fillId="0" borderId="0" xfId="1" applyFont="1" applyAlignment="1">
      <alignment horizontal="center"/>
    </xf>
    <xf numFmtId="0" fontId="14" fillId="2" borderId="3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">
    <cellStyle name="Normal_Sheet1" xfId="2"/>
    <cellStyle name="Obično" xfId="0" builtinId="0"/>
    <cellStyle name="Obično 2" xfId="3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9"/>
  <sheetViews>
    <sheetView tabSelected="1" topLeftCell="A630" workbookViewId="0">
      <selection activeCell="Q523" sqref="Q523"/>
    </sheetView>
  </sheetViews>
  <sheetFormatPr defaultRowHeight="15"/>
  <cols>
    <col min="1" max="1" width="6.7109375" customWidth="1"/>
    <col min="2" max="2" width="54.5703125" customWidth="1"/>
    <col min="3" max="3" width="14.42578125" style="16" customWidth="1"/>
    <col min="4" max="4" width="12.42578125" style="1" hidden="1" customWidth="1"/>
    <col min="5" max="5" width="15.140625" hidden="1" customWidth="1"/>
    <col min="6" max="6" width="13.7109375" style="2" hidden="1" customWidth="1"/>
    <col min="7" max="7" width="13.7109375" style="2" customWidth="1"/>
    <col min="8" max="8" width="18.28515625" customWidth="1"/>
    <col min="9" max="9" width="10.28515625" customWidth="1"/>
    <col min="10" max="10" width="14.85546875" customWidth="1"/>
    <col min="11" max="11" width="13.5703125" bestFit="1" customWidth="1"/>
  </cols>
  <sheetData>
    <row r="1" spans="1:11" ht="18.75" customHeight="1">
      <c r="A1" t="s">
        <v>138</v>
      </c>
      <c r="B1" s="252" t="s">
        <v>160</v>
      </c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8.75" customHeight="1">
      <c r="B2" s="23"/>
      <c r="C2" s="23"/>
      <c r="D2" s="23"/>
      <c r="E2" s="23"/>
      <c r="F2" s="24"/>
      <c r="G2" s="24"/>
      <c r="H2" s="25"/>
      <c r="I2" s="26"/>
      <c r="J2" s="23"/>
      <c r="K2" s="27"/>
    </row>
    <row r="3" spans="1:11">
      <c r="A3" s="12"/>
      <c r="B3" s="254" t="s">
        <v>622</v>
      </c>
      <c r="C3" s="254"/>
      <c r="D3" s="254"/>
      <c r="E3" s="254"/>
      <c r="F3" s="254"/>
      <c r="G3" s="254"/>
      <c r="H3" s="254"/>
      <c r="I3" s="254"/>
      <c r="J3" s="254"/>
      <c r="K3" s="23"/>
    </row>
    <row r="4" spans="1:11">
      <c r="A4" s="12"/>
      <c r="B4" s="28"/>
      <c r="C4" s="28"/>
      <c r="D4" s="28"/>
      <c r="E4" s="28"/>
      <c r="F4" s="28"/>
      <c r="G4" s="28"/>
      <c r="H4" s="28"/>
      <c r="I4" s="28"/>
      <c r="J4" s="28"/>
      <c r="K4" s="23"/>
    </row>
    <row r="5" spans="1:11">
      <c r="A5" s="18"/>
      <c r="B5" s="29"/>
      <c r="C5" s="255" t="s">
        <v>57</v>
      </c>
      <c r="D5" s="255"/>
      <c r="E5" s="255"/>
      <c r="F5" s="255"/>
      <c r="G5" s="155"/>
      <c r="H5" s="31"/>
      <c r="I5" s="32"/>
      <c r="J5" s="30"/>
      <c r="K5" s="23"/>
    </row>
    <row r="6" spans="1:11" ht="15" customHeight="1">
      <c r="A6" s="10"/>
      <c r="B6" s="253" t="s">
        <v>263</v>
      </c>
      <c r="C6" s="253"/>
      <c r="D6" s="253"/>
      <c r="E6" s="253"/>
      <c r="F6" s="253"/>
      <c r="G6" s="253"/>
      <c r="H6" s="253"/>
      <c r="I6" s="253"/>
      <c r="J6" s="253"/>
      <c r="K6" s="253"/>
    </row>
    <row r="7" spans="1:11">
      <c r="A7" s="10"/>
      <c r="B7" s="71"/>
      <c r="C7" s="71"/>
      <c r="D7" s="71"/>
      <c r="E7" s="71"/>
      <c r="F7" s="71"/>
      <c r="G7" s="154"/>
      <c r="H7" s="71"/>
      <c r="I7" s="71"/>
      <c r="J7" s="71"/>
      <c r="K7" s="71"/>
    </row>
    <row r="8" spans="1:11" ht="55.5" customHeight="1">
      <c r="A8" s="6" t="s">
        <v>22</v>
      </c>
      <c r="B8" s="6" t="s">
        <v>55</v>
      </c>
      <c r="C8" s="6" t="s">
        <v>74</v>
      </c>
      <c r="D8" s="42" t="s">
        <v>52</v>
      </c>
      <c r="E8" s="6" t="s">
        <v>53</v>
      </c>
      <c r="F8" s="6" t="s">
        <v>75</v>
      </c>
      <c r="G8" s="6" t="s">
        <v>599</v>
      </c>
      <c r="H8" s="6" t="s">
        <v>58</v>
      </c>
      <c r="I8" s="6" t="s">
        <v>59</v>
      </c>
      <c r="J8" s="6" t="s">
        <v>242</v>
      </c>
      <c r="K8" s="6" t="s">
        <v>117</v>
      </c>
    </row>
    <row r="9" spans="1:11" ht="15" customHeight="1">
      <c r="A9" s="6">
        <v>322</v>
      </c>
      <c r="B9" s="256" t="s">
        <v>23</v>
      </c>
      <c r="C9" s="257"/>
      <c r="D9" s="257"/>
      <c r="E9" s="257"/>
      <c r="F9" s="257"/>
      <c r="G9" s="257"/>
      <c r="H9" s="257"/>
      <c r="I9" s="257"/>
      <c r="J9" s="257"/>
      <c r="K9" s="258"/>
    </row>
    <row r="10" spans="1:11" ht="15" customHeight="1">
      <c r="A10" s="6">
        <v>3221</v>
      </c>
      <c r="B10" s="242" t="s">
        <v>137</v>
      </c>
      <c r="C10" s="96"/>
      <c r="D10" s="97"/>
      <c r="E10" s="87"/>
      <c r="F10" s="98"/>
      <c r="G10" s="98"/>
      <c r="H10" s="88"/>
      <c r="I10" s="88"/>
      <c r="J10" s="88"/>
      <c r="K10" s="88"/>
    </row>
    <row r="11" spans="1:11">
      <c r="A11" s="6"/>
      <c r="B11" s="41" t="s">
        <v>21</v>
      </c>
      <c r="C11" s="86">
        <v>86000</v>
      </c>
      <c r="D11" s="7">
        <v>100500</v>
      </c>
      <c r="E11" s="7">
        <v>0</v>
      </c>
      <c r="F11" s="43">
        <f t="shared" ref="F11:F12" si="0">C11:C20*1.25</f>
        <v>107500</v>
      </c>
      <c r="G11" s="43">
        <f t="shared" ref="G11:G20" si="1">C11:C20*1.25</f>
        <v>107500</v>
      </c>
      <c r="H11" s="21" t="s">
        <v>92</v>
      </c>
      <c r="I11" s="50" t="s">
        <v>66</v>
      </c>
      <c r="J11" s="89" t="s">
        <v>128</v>
      </c>
      <c r="K11" s="21" t="s">
        <v>68</v>
      </c>
    </row>
    <row r="12" spans="1:11" ht="15" customHeight="1">
      <c r="A12" s="6"/>
      <c r="B12" s="90" t="s">
        <v>0</v>
      </c>
      <c r="C12" s="7">
        <v>62000</v>
      </c>
      <c r="D12" s="7">
        <v>35000</v>
      </c>
      <c r="E12" s="7">
        <v>0</v>
      </c>
      <c r="F12" s="43">
        <f t="shared" si="0"/>
        <v>77500</v>
      </c>
      <c r="G12" s="43">
        <f t="shared" si="1"/>
        <v>77500</v>
      </c>
      <c r="H12" s="21" t="s">
        <v>92</v>
      </c>
      <c r="I12" s="21" t="s">
        <v>66</v>
      </c>
      <c r="J12" s="21" t="s">
        <v>115</v>
      </c>
      <c r="K12" s="21" t="s">
        <v>68</v>
      </c>
    </row>
    <row r="13" spans="1:11" ht="15" customHeight="1">
      <c r="A13" s="6"/>
      <c r="B13" s="90" t="s">
        <v>118</v>
      </c>
      <c r="C13" s="7">
        <v>60000</v>
      </c>
      <c r="D13" s="7">
        <v>70000</v>
      </c>
      <c r="E13" s="7">
        <v>0</v>
      </c>
      <c r="F13" s="43">
        <f t="shared" ref="F13:F15" si="2">C13:C21*1.25</f>
        <v>75000</v>
      </c>
      <c r="G13" s="43">
        <f t="shared" si="1"/>
        <v>75000</v>
      </c>
      <c r="H13" s="21" t="s">
        <v>92</v>
      </c>
      <c r="I13" s="21" t="s">
        <v>66</v>
      </c>
      <c r="J13" s="21" t="s">
        <v>114</v>
      </c>
      <c r="K13" s="21" t="s">
        <v>68</v>
      </c>
    </row>
    <row r="14" spans="1:11">
      <c r="A14" s="6"/>
      <c r="B14" s="91" t="s">
        <v>19</v>
      </c>
      <c r="C14" s="7">
        <v>5000</v>
      </c>
      <c r="D14" s="7">
        <v>20000</v>
      </c>
      <c r="E14" s="7">
        <v>0</v>
      </c>
      <c r="F14" s="43">
        <f t="shared" si="2"/>
        <v>6250</v>
      </c>
      <c r="G14" s="43">
        <f t="shared" si="1"/>
        <v>6250</v>
      </c>
      <c r="H14" s="21" t="s">
        <v>92</v>
      </c>
      <c r="I14" s="21" t="s">
        <v>66</v>
      </c>
      <c r="J14" s="21" t="s">
        <v>114</v>
      </c>
      <c r="K14" s="21" t="s">
        <v>68</v>
      </c>
    </row>
    <row r="15" spans="1:11" ht="15" customHeight="1">
      <c r="A15" s="6"/>
      <c r="B15" s="92" t="s">
        <v>1</v>
      </c>
      <c r="C15" s="7">
        <v>26800</v>
      </c>
      <c r="D15" s="7">
        <v>40300</v>
      </c>
      <c r="E15" s="7">
        <v>0</v>
      </c>
      <c r="F15" s="43">
        <f t="shared" si="2"/>
        <v>33500</v>
      </c>
      <c r="G15" s="43">
        <f t="shared" si="1"/>
        <v>33500</v>
      </c>
      <c r="H15" s="21" t="s">
        <v>92</v>
      </c>
      <c r="I15" s="21" t="s">
        <v>66</v>
      </c>
      <c r="J15" s="21" t="s">
        <v>114</v>
      </c>
      <c r="K15" s="21" t="s">
        <v>68</v>
      </c>
    </row>
    <row r="16" spans="1:11">
      <c r="A16" s="6"/>
      <c r="B16" s="41" t="s">
        <v>24</v>
      </c>
      <c r="C16" s="8">
        <v>32000</v>
      </c>
      <c r="D16" s="7">
        <v>50000</v>
      </c>
      <c r="E16" s="7">
        <v>0</v>
      </c>
      <c r="F16" s="43">
        <f>C16:C389*1.25</f>
        <v>40000</v>
      </c>
      <c r="G16" s="43">
        <f t="shared" si="1"/>
        <v>40000</v>
      </c>
      <c r="H16" s="21" t="s">
        <v>92</v>
      </c>
      <c r="I16" s="21" t="s">
        <v>66</v>
      </c>
      <c r="J16" s="21" t="s">
        <v>114</v>
      </c>
      <c r="K16" s="21" t="s">
        <v>68</v>
      </c>
    </row>
    <row r="17" spans="1:11" ht="15" customHeight="1">
      <c r="A17" s="6"/>
      <c r="B17" s="93" t="s">
        <v>193</v>
      </c>
      <c r="C17" s="7">
        <v>27000</v>
      </c>
      <c r="D17" s="7">
        <v>35000</v>
      </c>
      <c r="E17" s="7">
        <v>0</v>
      </c>
      <c r="F17" s="43">
        <f>C17:C389*1.25</f>
        <v>33750</v>
      </c>
      <c r="G17" s="43">
        <f t="shared" si="1"/>
        <v>33750</v>
      </c>
      <c r="H17" s="21" t="s">
        <v>92</v>
      </c>
      <c r="I17" s="21" t="s">
        <v>66</v>
      </c>
      <c r="J17" s="21" t="s">
        <v>114</v>
      </c>
      <c r="K17" s="21" t="s">
        <v>68</v>
      </c>
    </row>
    <row r="18" spans="1:11" ht="15" customHeight="1">
      <c r="A18" s="6"/>
      <c r="B18" s="94" t="s">
        <v>47</v>
      </c>
      <c r="C18" s="7">
        <v>34000</v>
      </c>
      <c r="D18" s="7">
        <v>61000</v>
      </c>
      <c r="E18" s="7">
        <v>0</v>
      </c>
      <c r="F18" s="43">
        <f>C18:C389*1.25</f>
        <v>42500</v>
      </c>
      <c r="G18" s="43">
        <f t="shared" si="1"/>
        <v>42500</v>
      </c>
      <c r="H18" s="21" t="s">
        <v>92</v>
      </c>
      <c r="I18" s="21" t="s">
        <v>66</v>
      </c>
      <c r="J18" s="21" t="s">
        <v>114</v>
      </c>
      <c r="K18" s="21" t="s">
        <v>68</v>
      </c>
    </row>
    <row r="19" spans="1:11" ht="15" customHeight="1">
      <c r="A19" s="6"/>
      <c r="B19" s="44" t="s">
        <v>18</v>
      </c>
      <c r="C19" s="7">
        <v>104000</v>
      </c>
      <c r="D19" s="7">
        <v>117200</v>
      </c>
      <c r="E19" s="7">
        <v>0</v>
      </c>
      <c r="F19" s="43">
        <f>C19:C389*1.25</f>
        <v>130000</v>
      </c>
      <c r="G19" s="43">
        <f t="shared" si="1"/>
        <v>130000</v>
      </c>
      <c r="H19" s="21" t="s">
        <v>92</v>
      </c>
      <c r="I19" s="21" t="s">
        <v>66</v>
      </c>
      <c r="J19" s="21" t="s">
        <v>114</v>
      </c>
      <c r="K19" s="21" t="s">
        <v>68</v>
      </c>
    </row>
    <row r="20" spans="1:11">
      <c r="A20" s="6"/>
      <c r="B20" s="95" t="s">
        <v>104</v>
      </c>
      <c r="C20" s="7">
        <v>7200</v>
      </c>
      <c r="D20" s="7">
        <v>19000</v>
      </c>
      <c r="E20" s="9">
        <v>0</v>
      </c>
      <c r="F20" s="43">
        <f>C20:C389*1.25</f>
        <v>9000</v>
      </c>
      <c r="G20" s="43">
        <f t="shared" si="1"/>
        <v>9000</v>
      </c>
      <c r="H20" s="21" t="s">
        <v>92</v>
      </c>
      <c r="I20" s="21" t="s">
        <v>66</v>
      </c>
      <c r="J20" s="21" t="s">
        <v>114</v>
      </c>
      <c r="K20" s="21" t="s">
        <v>68</v>
      </c>
    </row>
    <row r="21" spans="1:11" ht="25.5" hidden="1" customHeight="1">
      <c r="A21" s="77"/>
      <c r="B21" s="85"/>
      <c r="C21" s="84">
        <f t="shared" ref="C21" si="3">F21/1.25</f>
        <v>0</v>
      </c>
      <c r="D21" s="83"/>
      <c r="E21" s="78"/>
      <c r="F21" s="82"/>
      <c r="G21" s="82"/>
      <c r="H21" s="79"/>
      <c r="I21" s="79"/>
      <c r="J21" s="79"/>
      <c r="K21" s="79"/>
    </row>
    <row r="22" spans="1:11" ht="15" customHeight="1">
      <c r="A22" s="6">
        <v>3222</v>
      </c>
      <c r="B22" s="172" t="s">
        <v>56</v>
      </c>
      <c r="C22" s="173"/>
      <c r="D22" s="173"/>
      <c r="E22" s="173"/>
      <c r="F22" s="173"/>
      <c r="G22" s="229"/>
      <c r="H22" s="173"/>
      <c r="I22" s="173"/>
      <c r="J22" s="173"/>
      <c r="K22" s="174"/>
    </row>
    <row r="23" spans="1:11" ht="15" customHeight="1">
      <c r="A23" s="6"/>
      <c r="B23" s="172" t="s">
        <v>614</v>
      </c>
      <c r="C23" s="243"/>
      <c r="D23" s="243"/>
      <c r="E23" s="243"/>
      <c r="F23" s="243"/>
      <c r="G23" s="243"/>
      <c r="H23" s="243"/>
      <c r="I23" s="243"/>
      <c r="J23" s="243"/>
      <c r="K23" s="244"/>
    </row>
    <row r="24" spans="1:11" ht="15" customHeight="1">
      <c r="A24" s="6"/>
      <c r="B24" s="176" t="s">
        <v>615</v>
      </c>
      <c r="C24" s="177">
        <v>700</v>
      </c>
      <c r="D24" s="171"/>
      <c r="E24" s="171"/>
      <c r="F24" s="171"/>
      <c r="G24" s="212">
        <f t="shared" ref="G24:G87" si="4">C24:C389*1.05</f>
        <v>735</v>
      </c>
      <c r="H24" s="228" t="s">
        <v>61</v>
      </c>
      <c r="I24" s="225" t="s">
        <v>66</v>
      </c>
      <c r="J24" s="225" t="s">
        <v>114</v>
      </c>
      <c r="K24" s="225" t="s">
        <v>68</v>
      </c>
    </row>
    <row r="25" spans="1:11" ht="15" customHeight="1">
      <c r="A25" s="6"/>
      <c r="B25" s="176" t="s">
        <v>615</v>
      </c>
      <c r="C25" s="177">
        <v>250</v>
      </c>
      <c r="D25" s="171"/>
      <c r="E25" s="171"/>
      <c r="F25" s="171"/>
      <c r="G25" s="212">
        <f t="shared" si="4"/>
        <v>262.5</v>
      </c>
      <c r="H25" s="228" t="s">
        <v>61</v>
      </c>
      <c r="I25" s="225" t="s">
        <v>66</v>
      </c>
      <c r="J25" s="225" t="s">
        <v>114</v>
      </c>
      <c r="K25" s="225" t="s">
        <v>68</v>
      </c>
    </row>
    <row r="26" spans="1:11" ht="15" customHeight="1">
      <c r="A26" s="6"/>
      <c r="B26" s="176" t="s">
        <v>616</v>
      </c>
      <c r="C26" s="177">
        <v>1300</v>
      </c>
      <c r="D26" s="171"/>
      <c r="E26" s="171"/>
      <c r="F26" s="171"/>
      <c r="G26" s="212">
        <f t="shared" si="4"/>
        <v>1365</v>
      </c>
      <c r="H26" s="228" t="s">
        <v>61</v>
      </c>
      <c r="I26" s="225" t="s">
        <v>66</v>
      </c>
      <c r="J26" s="225" t="s">
        <v>114</v>
      </c>
      <c r="K26" s="225" t="s">
        <v>68</v>
      </c>
    </row>
    <row r="27" spans="1:11" ht="15" customHeight="1">
      <c r="A27" s="6"/>
      <c r="B27" s="176" t="s">
        <v>327</v>
      </c>
      <c r="C27" s="177">
        <v>2300</v>
      </c>
      <c r="D27" s="171"/>
      <c r="E27" s="171"/>
      <c r="F27" s="171"/>
      <c r="G27" s="212">
        <f t="shared" si="4"/>
        <v>2415</v>
      </c>
      <c r="H27" s="228" t="s">
        <v>61</v>
      </c>
      <c r="I27" s="225" t="s">
        <v>66</v>
      </c>
      <c r="J27" s="225" t="s">
        <v>114</v>
      </c>
      <c r="K27" s="225" t="s">
        <v>68</v>
      </c>
    </row>
    <row r="28" spans="1:11" ht="15" customHeight="1">
      <c r="A28" s="6"/>
      <c r="B28" s="178" t="s">
        <v>328</v>
      </c>
      <c r="C28" s="177">
        <v>13000</v>
      </c>
      <c r="D28" s="171"/>
      <c r="E28" s="171"/>
      <c r="F28" s="171"/>
      <c r="G28" s="212">
        <f t="shared" si="4"/>
        <v>13650</v>
      </c>
      <c r="H28" s="228" t="s">
        <v>61</v>
      </c>
      <c r="I28" s="225" t="s">
        <v>66</v>
      </c>
      <c r="J28" s="225" t="s">
        <v>114</v>
      </c>
      <c r="K28" s="225" t="s">
        <v>68</v>
      </c>
    </row>
    <row r="29" spans="1:11" ht="15" customHeight="1">
      <c r="A29" s="6"/>
      <c r="B29" s="178" t="s">
        <v>329</v>
      </c>
      <c r="C29" s="177">
        <v>50</v>
      </c>
      <c r="D29" s="171"/>
      <c r="E29" s="171"/>
      <c r="F29" s="171"/>
      <c r="G29" s="212">
        <f t="shared" si="4"/>
        <v>52.5</v>
      </c>
      <c r="H29" s="228" t="s">
        <v>61</v>
      </c>
      <c r="I29" s="225" t="s">
        <v>66</v>
      </c>
      <c r="J29" s="225" t="s">
        <v>114</v>
      </c>
      <c r="K29" s="225" t="s">
        <v>68</v>
      </c>
    </row>
    <row r="30" spans="1:11" ht="15" customHeight="1">
      <c r="A30" s="6"/>
      <c r="B30" s="176" t="s">
        <v>330</v>
      </c>
      <c r="C30" s="177">
        <v>250</v>
      </c>
      <c r="D30" s="171"/>
      <c r="E30" s="171"/>
      <c r="F30" s="171"/>
      <c r="G30" s="212">
        <f t="shared" si="4"/>
        <v>262.5</v>
      </c>
      <c r="H30" s="228" t="s">
        <v>61</v>
      </c>
      <c r="I30" s="225" t="s">
        <v>66</v>
      </c>
      <c r="J30" s="225" t="s">
        <v>114</v>
      </c>
      <c r="K30" s="225" t="s">
        <v>68</v>
      </c>
    </row>
    <row r="31" spans="1:11" ht="15" customHeight="1">
      <c r="A31" s="6"/>
      <c r="B31" s="176" t="s">
        <v>331</v>
      </c>
      <c r="C31" s="177">
        <v>320</v>
      </c>
      <c r="D31" s="171"/>
      <c r="E31" s="171"/>
      <c r="F31" s="171"/>
      <c r="G31" s="212">
        <f t="shared" si="4"/>
        <v>336</v>
      </c>
      <c r="H31" s="228" t="s">
        <v>61</v>
      </c>
      <c r="I31" s="225" t="s">
        <v>66</v>
      </c>
      <c r="J31" s="225" t="s">
        <v>114</v>
      </c>
      <c r="K31" s="225" t="s">
        <v>68</v>
      </c>
    </row>
    <row r="32" spans="1:11" ht="15" customHeight="1">
      <c r="A32" s="6"/>
      <c r="B32" s="176" t="s">
        <v>332</v>
      </c>
      <c r="C32" s="177">
        <v>30</v>
      </c>
      <c r="D32" s="171"/>
      <c r="E32" s="171"/>
      <c r="F32" s="171"/>
      <c r="G32" s="212">
        <f t="shared" si="4"/>
        <v>31.5</v>
      </c>
      <c r="H32" s="228" t="s">
        <v>61</v>
      </c>
      <c r="I32" s="225" t="s">
        <v>66</v>
      </c>
      <c r="J32" s="225" t="s">
        <v>114</v>
      </c>
      <c r="K32" s="225" t="s">
        <v>68</v>
      </c>
    </row>
    <row r="33" spans="1:11" ht="15" customHeight="1">
      <c r="A33" s="6"/>
      <c r="B33" s="179" t="s">
        <v>333</v>
      </c>
      <c r="C33" s="177">
        <v>1200</v>
      </c>
      <c r="D33" s="171"/>
      <c r="E33" s="171"/>
      <c r="F33" s="171"/>
      <c r="G33" s="212">
        <f t="shared" si="4"/>
        <v>1260</v>
      </c>
      <c r="H33" s="228" t="s">
        <v>61</v>
      </c>
      <c r="I33" s="225" t="s">
        <v>66</v>
      </c>
      <c r="J33" s="225" t="s">
        <v>114</v>
      </c>
      <c r="K33" s="225" t="s">
        <v>68</v>
      </c>
    </row>
    <row r="34" spans="1:11" ht="15" customHeight="1">
      <c r="A34" s="6"/>
      <c r="B34" s="176" t="s">
        <v>334</v>
      </c>
      <c r="C34" s="177">
        <v>4600</v>
      </c>
      <c r="D34" s="171"/>
      <c r="E34" s="171"/>
      <c r="F34" s="171"/>
      <c r="G34" s="212">
        <f t="shared" si="4"/>
        <v>4830</v>
      </c>
      <c r="H34" s="228" t="s">
        <v>61</v>
      </c>
      <c r="I34" s="225" t="s">
        <v>66</v>
      </c>
      <c r="J34" s="225" t="s">
        <v>114</v>
      </c>
      <c r="K34" s="225" t="s">
        <v>68</v>
      </c>
    </row>
    <row r="35" spans="1:11" ht="15" customHeight="1">
      <c r="A35" s="6"/>
      <c r="B35" s="180" t="s">
        <v>335</v>
      </c>
      <c r="C35" s="177">
        <v>4000</v>
      </c>
      <c r="D35" s="171"/>
      <c r="E35" s="171"/>
      <c r="F35" s="171"/>
      <c r="G35" s="212">
        <f t="shared" si="4"/>
        <v>4200</v>
      </c>
      <c r="H35" s="228" t="s">
        <v>61</v>
      </c>
      <c r="I35" s="225" t="s">
        <v>66</v>
      </c>
      <c r="J35" s="225" t="s">
        <v>114</v>
      </c>
      <c r="K35" s="225" t="s">
        <v>68</v>
      </c>
    </row>
    <row r="36" spans="1:11" ht="15" customHeight="1">
      <c r="A36" s="6"/>
      <c r="B36" s="178" t="s">
        <v>336</v>
      </c>
      <c r="C36" s="177">
        <v>670</v>
      </c>
      <c r="D36" s="171"/>
      <c r="E36" s="171"/>
      <c r="F36" s="171"/>
      <c r="G36" s="212">
        <f t="shared" si="4"/>
        <v>703.5</v>
      </c>
      <c r="H36" s="228" t="s">
        <v>61</v>
      </c>
      <c r="I36" s="225" t="s">
        <v>66</v>
      </c>
      <c r="J36" s="225" t="s">
        <v>114</v>
      </c>
      <c r="K36" s="225" t="s">
        <v>68</v>
      </c>
    </row>
    <row r="37" spans="1:11" ht="15" customHeight="1">
      <c r="A37" s="6"/>
      <c r="B37" s="180" t="s">
        <v>337</v>
      </c>
      <c r="C37" s="177">
        <v>800</v>
      </c>
      <c r="D37" s="171"/>
      <c r="E37" s="171"/>
      <c r="F37" s="171"/>
      <c r="G37" s="212">
        <f t="shared" si="4"/>
        <v>840</v>
      </c>
      <c r="H37" s="228" t="s">
        <v>61</v>
      </c>
      <c r="I37" s="225" t="s">
        <v>66</v>
      </c>
      <c r="J37" s="225" t="s">
        <v>114</v>
      </c>
      <c r="K37" s="225" t="s">
        <v>68</v>
      </c>
    </row>
    <row r="38" spans="1:11" ht="15" customHeight="1">
      <c r="A38" s="6"/>
      <c r="B38" s="178" t="s">
        <v>338</v>
      </c>
      <c r="C38" s="177">
        <v>1350</v>
      </c>
      <c r="D38" s="171"/>
      <c r="E38" s="171"/>
      <c r="F38" s="171"/>
      <c r="G38" s="212">
        <f t="shared" si="4"/>
        <v>1417.5</v>
      </c>
      <c r="H38" s="228" t="s">
        <v>61</v>
      </c>
      <c r="I38" s="225" t="s">
        <v>66</v>
      </c>
      <c r="J38" s="225" t="s">
        <v>114</v>
      </c>
      <c r="K38" s="225" t="s">
        <v>68</v>
      </c>
    </row>
    <row r="39" spans="1:11" ht="15" customHeight="1">
      <c r="A39" s="6"/>
      <c r="B39" s="178" t="s">
        <v>339</v>
      </c>
      <c r="C39" s="177">
        <v>1100</v>
      </c>
      <c r="D39" s="171"/>
      <c r="E39" s="171"/>
      <c r="F39" s="171"/>
      <c r="G39" s="212">
        <f t="shared" si="4"/>
        <v>1155</v>
      </c>
      <c r="H39" s="228" t="s">
        <v>61</v>
      </c>
      <c r="I39" s="225" t="s">
        <v>66</v>
      </c>
      <c r="J39" s="225" t="s">
        <v>114</v>
      </c>
      <c r="K39" s="225" t="s">
        <v>68</v>
      </c>
    </row>
    <row r="40" spans="1:11" ht="15" customHeight="1">
      <c r="A40" s="6"/>
      <c r="B40" s="180" t="s">
        <v>340</v>
      </c>
      <c r="C40" s="177">
        <v>3200</v>
      </c>
      <c r="D40" s="171"/>
      <c r="E40" s="171"/>
      <c r="F40" s="171"/>
      <c r="G40" s="212">
        <f t="shared" si="4"/>
        <v>3360</v>
      </c>
      <c r="H40" s="228" t="s">
        <v>61</v>
      </c>
      <c r="I40" s="225" t="s">
        <v>66</v>
      </c>
      <c r="J40" s="225" t="s">
        <v>114</v>
      </c>
      <c r="K40" s="225" t="s">
        <v>68</v>
      </c>
    </row>
    <row r="41" spans="1:11" ht="15" customHeight="1">
      <c r="A41" s="6"/>
      <c r="B41" s="176" t="s">
        <v>341</v>
      </c>
      <c r="C41" s="177">
        <v>300</v>
      </c>
      <c r="D41" s="171"/>
      <c r="E41" s="171"/>
      <c r="F41" s="171"/>
      <c r="G41" s="212">
        <f t="shared" si="4"/>
        <v>315</v>
      </c>
      <c r="H41" s="228" t="s">
        <v>61</v>
      </c>
      <c r="I41" s="225" t="s">
        <v>66</v>
      </c>
      <c r="J41" s="225" t="s">
        <v>114</v>
      </c>
      <c r="K41" s="225" t="s">
        <v>68</v>
      </c>
    </row>
    <row r="42" spans="1:11" ht="15" customHeight="1">
      <c r="A42" s="6"/>
      <c r="B42" s="176" t="s">
        <v>342</v>
      </c>
      <c r="C42" s="177">
        <v>6500</v>
      </c>
      <c r="D42" s="171"/>
      <c r="E42" s="171"/>
      <c r="F42" s="171"/>
      <c r="G42" s="212">
        <f t="shared" si="4"/>
        <v>6825</v>
      </c>
      <c r="H42" s="228" t="s">
        <v>61</v>
      </c>
      <c r="I42" s="225" t="s">
        <v>66</v>
      </c>
      <c r="J42" s="225" t="s">
        <v>114</v>
      </c>
      <c r="K42" s="225" t="s">
        <v>68</v>
      </c>
    </row>
    <row r="43" spans="1:11" ht="15" customHeight="1">
      <c r="A43" s="6"/>
      <c r="B43" s="176" t="s">
        <v>343</v>
      </c>
      <c r="C43" s="177">
        <v>220</v>
      </c>
      <c r="D43" s="171"/>
      <c r="E43" s="171"/>
      <c r="F43" s="171"/>
      <c r="G43" s="212">
        <f t="shared" si="4"/>
        <v>231</v>
      </c>
      <c r="H43" s="228" t="s">
        <v>61</v>
      </c>
      <c r="I43" s="225" t="s">
        <v>66</v>
      </c>
      <c r="J43" s="225" t="s">
        <v>114</v>
      </c>
      <c r="K43" s="225" t="s">
        <v>68</v>
      </c>
    </row>
    <row r="44" spans="1:11" ht="15" customHeight="1">
      <c r="A44" s="6"/>
      <c r="B44" s="176" t="s">
        <v>344</v>
      </c>
      <c r="C44" s="177">
        <v>70</v>
      </c>
      <c r="D44" s="171"/>
      <c r="E44" s="171"/>
      <c r="F44" s="171"/>
      <c r="G44" s="212">
        <f t="shared" si="4"/>
        <v>73.5</v>
      </c>
      <c r="H44" s="228" t="s">
        <v>61</v>
      </c>
      <c r="I44" s="225" t="s">
        <v>66</v>
      </c>
      <c r="J44" s="225" t="s">
        <v>114</v>
      </c>
      <c r="K44" s="225" t="s">
        <v>68</v>
      </c>
    </row>
    <row r="45" spans="1:11" ht="15" customHeight="1">
      <c r="A45" s="6"/>
      <c r="B45" s="176" t="s">
        <v>345</v>
      </c>
      <c r="C45" s="177">
        <v>750</v>
      </c>
      <c r="D45" s="171"/>
      <c r="E45" s="171"/>
      <c r="F45" s="171"/>
      <c r="G45" s="212">
        <f t="shared" si="4"/>
        <v>787.5</v>
      </c>
      <c r="H45" s="228" t="s">
        <v>61</v>
      </c>
      <c r="I45" s="225" t="s">
        <v>66</v>
      </c>
      <c r="J45" s="225" t="s">
        <v>114</v>
      </c>
      <c r="K45" s="225" t="s">
        <v>68</v>
      </c>
    </row>
    <row r="46" spans="1:11" ht="15" customHeight="1">
      <c r="A46" s="6"/>
      <c r="B46" s="179" t="s">
        <v>346</v>
      </c>
      <c r="C46" s="177">
        <v>220</v>
      </c>
      <c r="D46" s="171"/>
      <c r="E46" s="171"/>
      <c r="F46" s="171"/>
      <c r="G46" s="212">
        <f t="shared" si="4"/>
        <v>231</v>
      </c>
      <c r="H46" s="228" t="s">
        <v>61</v>
      </c>
      <c r="I46" s="225" t="s">
        <v>66</v>
      </c>
      <c r="J46" s="225" t="s">
        <v>114</v>
      </c>
      <c r="K46" s="225" t="s">
        <v>68</v>
      </c>
    </row>
    <row r="47" spans="1:11" ht="15" customHeight="1">
      <c r="A47" s="6"/>
      <c r="B47" s="176" t="s">
        <v>347</v>
      </c>
      <c r="C47" s="177">
        <v>700</v>
      </c>
      <c r="D47" s="171"/>
      <c r="E47" s="171"/>
      <c r="F47" s="171"/>
      <c r="G47" s="212">
        <f t="shared" si="4"/>
        <v>735</v>
      </c>
      <c r="H47" s="228" t="s">
        <v>61</v>
      </c>
      <c r="I47" s="225" t="s">
        <v>66</v>
      </c>
      <c r="J47" s="225" t="s">
        <v>114</v>
      </c>
      <c r="K47" s="225" t="s">
        <v>68</v>
      </c>
    </row>
    <row r="48" spans="1:11" ht="15" customHeight="1">
      <c r="A48" s="6"/>
      <c r="B48" s="180" t="s">
        <v>348</v>
      </c>
      <c r="C48" s="177">
        <v>30</v>
      </c>
      <c r="D48" s="171"/>
      <c r="E48" s="171"/>
      <c r="F48" s="171"/>
      <c r="G48" s="212">
        <f t="shared" si="4"/>
        <v>31.5</v>
      </c>
      <c r="H48" s="228" t="s">
        <v>61</v>
      </c>
      <c r="I48" s="225" t="s">
        <v>66</v>
      </c>
      <c r="J48" s="225" t="s">
        <v>114</v>
      </c>
      <c r="K48" s="225" t="s">
        <v>68</v>
      </c>
    </row>
    <row r="49" spans="1:11" ht="15" customHeight="1">
      <c r="A49" s="6"/>
      <c r="B49" s="179" t="s">
        <v>349</v>
      </c>
      <c r="C49" s="181">
        <v>1200</v>
      </c>
      <c r="D49" s="171"/>
      <c r="E49" s="171"/>
      <c r="F49" s="171"/>
      <c r="G49" s="212">
        <f t="shared" si="4"/>
        <v>1260</v>
      </c>
      <c r="H49" s="228" t="s">
        <v>61</v>
      </c>
      <c r="I49" s="225" t="s">
        <v>66</v>
      </c>
      <c r="J49" s="225" t="s">
        <v>114</v>
      </c>
      <c r="K49" s="225" t="s">
        <v>68</v>
      </c>
    </row>
    <row r="50" spans="1:11" ht="15" customHeight="1">
      <c r="A50" s="6"/>
      <c r="B50" s="179" t="s">
        <v>350</v>
      </c>
      <c r="C50" s="177">
        <v>1700</v>
      </c>
      <c r="D50" s="171"/>
      <c r="E50" s="171"/>
      <c r="F50" s="171"/>
      <c r="G50" s="212">
        <f t="shared" si="4"/>
        <v>1785</v>
      </c>
      <c r="H50" s="228" t="s">
        <v>61</v>
      </c>
      <c r="I50" s="225" t="s">
        <v>66</v>
      </c>
      <c r="J50" s="225" t="s">
        <v>114</v>
      </c>
      <c r="K50" s="225" t="s">
        <v>68</v>
      </c>
    </row>
    <row r="51" spans="1:11" ht="15" customHeight="1">
      <c r="A51" s="6"/>
      <c r="B51" s="176" t="s">
        <v>351</v>
      </c>
      <c r="C51" s="177">
        <v>35</v>
      </c>
      <c r="D51" s="171"/>
      <c r="E51" s="171"/>
      <c r="F51" s="171"/>
      <c r="G51" s="212">
        <f t="shared" si="4"/>
        <v>36.75</v>
      </c>
      <c r="H51" s="228" t="s">
        <v>61</v>
      </c>
      <c r="I51" s="225" t="s">
        <v>66</v>
      </c>
      <c r="J51" s="225" t="s">
        <v>114</v>
      </c>
      <c r="K51" s="225" t="s">
        <v>68</v>
      </c>
    </row>
    <row r="52" spans="1:11" ht="15" customHeight="1">
      <c r="A52" s="6"/>
      <c r="B52" s="182" t="s">
        <v>352</v>
      </c>
      <c r="C52" s="183">
        <v>10200</v>
      </c>
      <c r="D52" s="171"/>
      <c r="E52" s="171"/>
      <c r="F52" s="171"/>
      <c r="G52" s="212">
        <f t="shared" si="4"/>
        <v>10710</v>
      </c>
      <c r="H52" s="228" t="s">
        <v>61</v>
      </c>
      <c r="I52" s="225" t="s">
        <v>66</v>
      </c>
      <c r="J52" s="225" t="s">
        <v>114</v>
      </c>
      <c r="K52" s="225" t="s">
        <v>68</v>
      </c>
    </row>
    <row r="53" spans="1:11" ht="15" customHeight="1">
      <c r="A53" s="6"/>
      <c r="B53" s="176" t="s">
        <v>353</v>
      </c>
      <c r="C53" s="177">
        <v>320</v>
      </c>
      <c r="D53" s="171"/>
      <c r="E53" s="171"/>
      <c r="F53" s="171"/>
      <c r="G53" s="212">
        <f t="shared" si="4"/>
        <v>336</v>
      </c>
      <c r="H53" s="228" t="s">
        <v>61</v>
      </c>
      <c r="I53" s="225" t="s">
        <v>66</v>
      </c>
      <c r="J53" s="225" t="s">
        <v>114</v>
      </c>
      <c r="K53" s="225" t="s">
        <v>68</v>
      </c>
    </row>
    <row r="54" spans="1:11" ht="15" customHeight="1">
      <c r="A54" s="6"/>
      <c r="B54" s="179" t="s">
        <v>354</v>
      </c>
      <c r="C54" s="177">
        <v>600</v>
      </c>
      <c r="D54" s="171"/>
      <c r="E54" s="171"/>
      <c r="F54" s="171"/>
      <c r="G54" s="212">
        <f t="shared" si="4"/>
        <v>630</v>
      </c>
      <c r="H54" s="228" t="s">
        <v>61</v>
      </c>
      <c r="I54" s="225" t="s">
        <v>66</v>
      </c>
      <c r="J54" s="225" t="s">
        <v>114</v>
      </c>
      <c r="K54" s="225" t="s">
        <v>68</v>
      </c>
    </row>
    <row r="55" spans="1:11" ht="15" customHeight="1">
      <c r="A55" s="6"/>
      <c r="B55" s="179" t="s">
        <v>355</v>
      </c>
      <c r="C55" s="184">
        <v>500</v>
      </c>
      <c r="D55" s="171"/>
      <c r="E55" s="171"/>
      <c r="F55" s="171"/>
      <c r="G55" s="212">
        <f t="shared" si="4"/>
        <v>525</v>
      </c>
      <c r="H55" s="228" t="s">
        <v>61</v>
      </c>
      <c r="I55" s="225" t="s">
        <v>66</v>
      </c>
      <c r="J55" s="225" t="s">
        <v>114</v>
      </c>
      <c r="K55" s="225" t="s">
        <v>68</v>
      </c>
    </row>
    <row r="56" spans="1:11" ht="15" customHeight="1">
      <c r="A56" s="6"/>
      <c r="B56" s="185" t="s">
        <v>356</v>
      </c>
      <c r="C56" s="186">
        <v>12500</v>
      </c>
      <c r="D56" s="171"/>
      <c r="E56" s="171"/>
      <c r="F56" s="171"/>
      <c r="G56" s="212">
        <f t="shared" si="4"/>
        <v>13125</v>
      </c>
      <c r="H56" s="228" t="s">
        <v>61</v>
      </c>
      <c r="I56" s="225" t="s">
        <v>66</v>
      </c>
      <c r="J56" s="225" t="s">
        <v>114</v>
      </c>
      <c r="K56" s="225" t="s">
        <v>68</v>
      </c>
    </row>
    <row r="57" spans="1:11" ht="15" customHeight="1">
      <c r="A57" s="6"/>
      <c r="B57" s="176" t="s">
        <v>357</v>
      </c>
      <c r="C57" s="187">
        <v>19000</v>
      </c>
      <c r="D57" s="171"/>
      <c r="E57" s="171"/>
      <c r="F57" s="171"/>
      <c r="G57" s="212">
        <f t="shared" si="4"/>
        <v>19950</v>
      </c>
      <c r="H57" s="228" t="s">
        <v>61</v>
      </c>
      <c r="I57" s="225" t="s">
        <v>66</v>
      </c>
      <c r="J57" s="225" t="s">
        <v>114</v>
      </c>
      <c r="K57" s="225" t="s">
        <v>68</v>
      </c>
    </row>
    <row r="58" spans="1:11" ht="15" customHeight="1">
      <c r="A58" s="6"/>
      <c r="B58" s="176" t="s">
        <v>358</v>
      </c>
      <c r="C58" s="187">
        <v>11000</v>
      </c>
      <c r="D58" s="171"/>
      <c r="E58" s="171"/>
      <c r="F58" s="171"/>
      <c r="G58" s="212">
        <f t="shared" si="4"/>
        <v>11550</v>
      </c>
      <c r="H58" s="228" t="s">
        <v>61</v>
      </c>
      <c r="I58" s="225" t="s">
        <v>66</v>
      </c>
      <c r="J58" s="225" t="s">
        <v>114</v>
      </c>
      <c r="K58" s="225" t="s">
        <v>68</v>
      </c>
    </row>
    <row r="59" spans="1:11" ht="15" customHeight="1">
      <c r="A59" s="6"/>
      <c r="B59" s="176" t="s">
        <v>359</v>
      </c>
      <c r="C59" s="187">
        <v>30</v>
      </c>
      <c r="D59" s="171"/>
      <c r="E59" s="171"/>
      <c r="F59" s="171"/>
      <c r="G59" s="212">
        <f t="shared" si="4"/>
        <v>31.5</v>
      </c>
      <c r="H59" s="228" t="s">
        <v>61</v>
      </c>
      <c r="I59" s="225" t="s">
        <v>66</v>
      </c>
      <c r="J59" s="225" t="s">
        <v>114</v>
      </c>
      <c r="K59" s="225" t="s">
        <v>68</v>
      </c>
    </row>
    <row r="60" spans="1:11" ht="15" customHeight="1">
      <c r="A60" s="6"/>
      <c r="B60" s="176" t="s">
        <v>359</v>
      </c>
      <c r="C60" s="187">
        <v>60</v>
      </c>
      <c r="D60" s="171"/>
      <c r="E60" s="171"/>
      <c r="F60" s="171"/>
      <c r="G60" s="212">
        <f t="shared" si="4"/>
        <v>63</v>
      </c>
      <c r="H60" s="228" t="s">
        <v>61</v>
      </c>
      <c r="I60" s="225" t="s">
        <v>66</v>
      </c>
      <c r="J60" s="225" t="s">
        <v>114</v>
      </c>
      <c r="K60" s="225" t="s">
        <v>68</v>
      </c>
    </row>
    <row r="61" spans="1:11" ht="15" customHeight="1">
      <c r="A61" s="6"/>
      <c r="B61" s="182" t="s">
        <v>360</v>
      </c>
      <c r="C61" s="188">
        <v>20</v>
      </c>
      <c r="D61" s="171"/>
      <c r="E61" s="171"/>
      <c r="F61" s="171"/>
      <c r="G61" s="212">
        <f t="shared" si="4"/>
        <v>21</v>
      </c>
      <c r="H61" s="228" t="s">
        <v>61</v>
      </c>
      <c r="I61" s="225" t="s">
        <v>66</v>
      </c>
      <c r="J61" s="225" t="s">
        <v>114</v>
      </c>
      <c r="K61" s="225" t="s">
        <v>68</v>
      </c>
    </row>
    <row r="62" spans="1:11" ht="15" customHeight="1">
      <c r="A62" s="6"/>
      <c r="B62" s="176" t="s">
        <v>361</v>
      </c>
      <c r="C62" s="187">
        <v>33000</v>
      </c>
      <c r="D62" s="171"/>
      <c r="E62" s="171"/>
      <c r="F62" s="171"/>
      <c r="G62" s="212">
        <f t="shared" si="4"/>
        <v>34650</v>
      </c>
      <c r="H62" s="228" t="s">
        <v>61</v>
      </c>
      <c r="I62" s="225" t="s">
        <v>66</v>
      </c>
      <c r="J62" s="225" t="s">
        <v>114</v>
      </c>
      <c r="K62" s="225" t="s">
        <v>68</v>
      </c>
    </row>
    <row r="63" spans="1:11" ht="15" customHeight="1">
      <c r="A63" s="6"/>
      <c r="B63" s="176" t="s">
        <v>361</v>
      </c>
      <c r="C63" s="187">
        <v>111000</v>
      </c>
      <c r="D63" s="171"/>
      <c r="E63" s="171"/>
      <c r="F63" s="171"/>
      <c r="G63" s="212">
        <f t="shared" si="4"/>
        <v>116550</v>
      </c>
      <c r="H63" s="228" t="s">
        <v>61</v>
      </c>
      <c r="I63" s="225" t="s">
        <v>66</v>
      </c>
      <c r="J63" s="225" t="s">
        <v>114</v>
      </c>
      <c r="K63" s="225" t="s">
        <v>68</v>
      </c>
    </row>
    <row r="64" spans="1:11" ht="15" customHeight="1">
      <c r="A64" s="6"/>
      <c r="B64" s="176" t="s">
        <v>362</v>
      </c>
      <c r="C64" s="187">
        <v>100</v>
      </c>
      <c r="D64" s="171"/>
      <c r="E64" s="171"/>
      <c r="F64" s="171"/>
      <c r="G64" s="212">
        <f t="shared" si="4"/>
        <v>105</v>
      </c>
      <c r="H64" s="228" t="s">
        <v>61</v>
      </c>
      <c r="I64" s="225" t="s">
        <v>66</v>
      </c>
      <c r="J64" s="225" t="s">
        <v>114</v>
      </c>
      <c r="K64" s="225" t="s">
        <v>68</v>
      </c>
    </row>
    <row r="65" spans="1:11" ht="15" customHeight="1">
      <c r="A65" s="6"/>
      <c r="B65" s="176" t="s">
        <v>362</v>
      </c>
      <c r="C65" s="187">
        <v>70</v>
      </c>
      <c r="D65" s="171"/>
      <c r="E65" s="171"/>
      <c r="F65" s="171"/>
      <c r="G65" s="212">
        <f t="shared" si="4"/>
        <v>73.5</v>
      </c>
      <c r="H65" s="228" t="s">
        <v>61</v>
      </c>
      <c r="I65" s="225" t="s">
        <v>66</v>
      </c>
      <c r="J65" s="225" t="s">
        <v>114</v>
      </c>
      <c r="K65" s="225" t="s">
        <v>68</v>
      </c>
    </row>
    <row r="66" spans="1:11" ht="15" customHeight="1">
      <c r="A66" s="6"/>
      <c r="B66" s="176" t="s">
        <v>363</v>
      </c>
      <c r="C66" s="187">
        <v>1800</v>
      </c>
      <c r="D66" s="171"/>
      <c r="E66" s="171"/>
      <c r="F66" s="171"/>
      <c r="G66" s="212">
        <f t="shared" si="4"/>
        <v>1890</v>
      </c>
      <c r="H66" s="228" t="s">
        <v>61</v>
      </c>
      <c r="I66" s="225" t="s">
        <v>66</v>
      </c>
      <c r="J66" s="225" t="s">
        <v>114</v>
      </c>
      <c r="K66" s="225" t="s">
        <v>68</v>
      </c>
    </row>
    <row r="67" spans="1:11" ht="15" customHeight="1">
      <c r="A67" s="6"/>
      <c r="B67" s="176" t="s">
        <v>364</v>
      </c>
      <c r="C67" s="187">
        <v>400</v>
      </c>
      <c r="D67" s="171"/>
      <c r="E67" s="171"/>
      <c r="F67" s="171"/>
      <c r="G67" s="212">
        <f t="shared" si="4"/>
        <v>420</v>
      </c>
      <c r="H67" s="228" t="s">
        <v>61</v>
      </c>
      <c r="I67" s="225" t="s">
        <v>66</v>
      </c>
      <c r="J67" s="225" t="s">
        <v>114</v>
      </c>
      <c r="K67" s="225" t="s">
        <v>68</v>
      </c>
    </row>
    <row r="68" spans="1:11" ht="15" customHeight="1">
      <c r="A68" s="6"/>
      <c r="B68" s="176" t="s">
        <v>365</v>
      </c>
      <c r="C68" s="187">
        <v>20</v>
      </c>
      <c r="D68" s="171"/>
      <c r="E68" s="171"/>
      <c r="F68" s="171"/>
      <c r="G68" s="212">
        <f t="shared" si="4"/>
        <v>21</v>
      </c>
      <c r="H68" s="228" t="s">
        <v>61</v>
      </c>
      <c r="I68" s="225" t="s">
        <v>66</v>
      </c>
      <c r="J68" s="225" t="s">
        <v>114</v>
      </c>
      <c r="K68" s="225" t="s">
        <v>68</v>
      </c>
    </row>
    <row r="69" spans="1:11" ht="15" customHeight="1">
      <c r="A69" s="6"/>
      <c r="B69" s="180" t="s">
        <v>366</v>
      </c>
      <c r="C69" s="187">
        <v>30</v>
      </c>
      <c r="D69" s="171"/>
      <c r="E69" s="171"/>
      <c r="F69" s="171"/>
      <c r="G69" s="212">
        <f t="shared" si="4"/>
        <v>31.5</v>
      </c>
      <c r="H69" s="228" t="s">
        <v>61</v>
      </c>
      <c r="I69" s="225" t="s">
        <v>66</v>
      </c>
      <c r="J69" s="225" t="s">
        <v>114</v>
      </c>
      <c r="K69" s="225" t="s">
        <v>68</v>
      </c>
    </row>
    <row r="70" spans="1:11" ht="15" customHeight="1">
      <c r="A70" s="6"/>
      <c r="B70" s="180" t="s">
        <v>366</v>
      </c>
      <c r="C70" s="187">
        <v>30</v>
      </c>
      <c r="D70" s="171"/>
      <c r="E70" s="171"/>
      <c r="F70" s="171"/>
      <c r="G70" s="212">
        <f t="shared" si="4"/>
        <v>31.5</v>
      </c>
      <c r="H70" s="228" t="s">
        <v>61</v>
      </c>
      <c r="I70" s="225" t="s">
        <v>66</v>
      </c>
      <c r="J70" s="225" t="s">
        <v>114</v>
      </c>
      <c r="K70" s="225" t="s">
        <v>68</v>
      </c>
    </row>
    <row r="71" spans="1:11" ht="15" customHeight="1">
      <c r="A71" s="6"/>
      <c r="B71" s="176" t="s">
        <v>367</v>
      </c>
      <c r="C71" s="189">
        <v>3500</v>
      </c>
      <c r="D71" s="171"/>
      <c r="E71" s="171"/>
      <c r="F71" s="171"/>
      <c r="G71" s="212">
        <f t="shared" si="4"/>
        <v>3675</v>
      </c>
      <c r="H71" s="228" t="s">
        <v>61</v>
      </c>
      <c r="I71" s="225" t="s">
        <v>66</v>
      </c>
      <c r="J71" s="225" t="s">
        <v>114</v>
      </c>
      <c r="K71" s="225" t="s">
        <v>68</v>
      </c>
    </row>
    <row r="72" spans="1:11" ht="15" customHeight="1">
      <c r="A72" s="6"/>
      <c r="B72" s="176" t="s">
        <v>367</v>
      </c>
      <c r="C72" s="190">
        <v>5100</v>
      </c>
      <c r="D72" s="171"/>
      <c r="E72" s="171"/>
      <c r="F72" s="171"/>
      <c r="G72" s="212">
        <f t="shared" si="4"/>
        <v>5355</v>
      </c>
      <c r="H72" s="228" t="s">
        <v>61</v>
      </c>
      <c r="I72" s="225" t="s">
        <v>66</v>
      </c>
      <c r="J72" s="225" t="s">
        <v>114</v>
      </c>
      <c r="K72" s="225" t="s">
        <v>68</v>
      </c>
    </row>
    <row r="73" spans="1:11" ht="15" customHeight="1">
      <c r="A73" s="6"/>
      <c r="B73" s="176" t="s">
        <v>368</v>
      </c>
      <c r="C73" s="190">
        <v>1200</v>
      </c>
      <c r="D73" s="171"/>
      <c r="E73" s="171"/>
      <c r="F73" s="171"/>
      <c r="G73" s="212">
        <f t="shared" si="4"/>
        <v>1260</v>
      </c>
      <c r="H73" s="228" t="s">
        <v>61</v>
      </c>
      <c r="I73" s="225" t="s">
        <v>66</v>
      </c>
      <c r="J73" s="225" t="s">
        <v>114</v>
      </c>
      <c r="K73" s="225" t="s">
        <v>68</v>
      </c>
    </row>
    <row r="74" spans="1:11" ht="15" customHeight="1">
      <c r="A74" s="6"/>
      <c r="B74" s="176" t="s">
        <v>369</v>
      </c>
      <c r="C74" s="186">
        <v>100</v>
      </c>
      <c r="D74" s="171"/>
      <c r="E74" s="171"/>
      <c r="F74" s="171"/>
      <c r="G74" s="212">
        <f t="shared" si="4"/>
        <v>105</v>
      </c>
      <c r="H74" s="228" t="s">
        <v>61</v>
      </c>
      <c r="I74" s="225" t="s">
        <v>66</v>
      </c>
      <c r="J74" s="225" t="s">
        <v>114</v>
      </c>
      <c r="K74" s="225" t="s">
        <v>68</v>
      </c>
    </row>
    <row r="75" spans="1:11" ht="15" customHeight="1">
      <c r="A75" s="6"/>
      <c r="B75" s="176" t="s">
        <v>370</v>
      </c>
      <c r="C75" s="187">
        <v>30</v>
      </c>
      <c r="D75" s="171"/>
      <c r="E75" s="171"/>
      <c r="F75" s="171"/>
      <c r="G75" s="212">
        <f t="shared" si="4"/>
        <v>31.5</v>
      </c>
      <c r="H75" s="228" t="s">
        <v>61</v>
      </c>
      <c r="I75" s="225" t="s">
        <v>66</v>
      </c>
      <c r="J75" s="225" t="s">
        <v>114</v>
      </c>
      <c r="K75" s="225" t="s">
        <v>68</v>
      </c>
    </row>
    <row r="76" spans="1:11" ht="15" customHeight="1">
      <c r="A76" s="6"/>
      <c r="B76" s="176" t="s">
        <v>371</v>
      </c>
      <c r="C76" s="187">
        <v>15000</v>
      </c>
      <c r="D76" s="171"/>
      <c r="E76" s="171"/>
      <c r="F76" s="171"/>
      <c r="G76" s="212">
        <f t="shared" si="4"/>
        <v>15750</v>
      </c>
      <c r="H76" s="228" t="s">
        <v>61</v>
      </c>
      <c r="I76" s="225" t="s">
        <v>66</v>
      </c>
      <c r="J76" s="225" t="s">
        <v>114</v>
      </c>
      <c r="K76" s="225" t="s">
        <v>68</v>
      </c>
    </row>
    <row r="77" spans="1:11" ht="15" customHeight="1">
      <c r="A77" s="6"/>
      <c r="B77" s="176" t="s">
        <v>371</v>
      </c>
      <c r="C77" s="187">
        <v>4500</v>
      </c>
      <c r="D77" s="171"/>
      <c r="E77" s="171"/>
      <c r="F77" s="171"/>
      <c r="G77" s="212">
        <f t="shared" si="4"/>
        <v>4725</v>
      </c>
      <c r="H77" s="228" t="s">
        <v>61</v>
      </c>
      <c r="I77" s="225" t="s">
        <v>66</v>
      </c>
      <c r="J77" s="225" t="s">
        <v>114</v>
      </c>
      <c r="K77" s="225" t="s">
        <v>68</v>
      </c>
    </row>
    <row r="78" spans="1:11" ht="15" customHeight="1">
      <c r="A78" s="6"/>
      <c r="B78" s="176" t="s">
        <v>371</v>
      </c>
      <c r="C78" s="187">
        <v>1200</v>
      </c>
      <c r="D78" s="171"/>
      <c r="E78" s="171"/>
      <c r="F78" s="171"/>
      <c r="G78" s="212">
        <f t="shared" si="4"/>
        <v>1260</v>
      </c>
      <c r="H78" s="228" t="s">
        <v>61</v>
      </c>
      <c r="I78" s="225" t="s">
        <v>66</v>
      </c>
      <c r="J78" s="225" t="s">
        <v>114</v>
      </c>
      <c r="K78" s="225" t="s">
        <v>68</v>
      </c>
    </row>
    <row r="79" spans="1:11" ht="15" customHeight="1">
      <c r="A79" s="6"/>
      <c r="B79" s="180" t="s">
        <v>372</v>
      </c>
      <c r="C79" s="187">
        <v>100</v>
      </c>
      <c r="D79" s="171"/>
      <c r="E79" s="171"/>
      <c r="F79" s="171"/>
      <c r="G79" s="212">
        <f t="shared" si="4"/>
        <v>105</v>
      </c>
      <c r="H79" s="228" t="s">
        <v>61</v>
      </c>
      <c r="I79" s="225" t="s">
        <v>66</v>
      </c>
      <c r="J79" s="225" t="s">
        <v>114</v>
      </c>
      <c r="K79" s="225" t="s">
        <v>68</v>
      </c>
    </row>
    <row r="80" spans="1:11" ht="15" customHeight="1">
      <c r="A80" s="6"/>
      <c r="B80" s="176" t="s">
        <v>373</v>
      </c>
      <c r="C80" s="187">
        <v>1200</v>
      </c>
      <c r="D80" s="171"/>
      <c r="E80" s="171"/>
      <c r="F80" s="171"/>
      <c r="G80" s="212">
        <f t="shared" si="4"/>
        <v>1260</v>
      </c>
      <c r="H80" s="228" t="s">
        <v>61</v>
      </c>
      <c r="I80" s="225" t="s">
        <v>66</v>
      </c>
      <c r="J80" s="225" t="s">
        <v>114</v>
      </c>
      <c r="K80" s="225" t="s">
        <v>68</v>
      </c>
    </row>
    <row r="81" spans="1:11" ht="15" customHeight="1">
      <c r="A81" s="6"/>
      <c r="B81" s="176" t="s">
        <v>373</v>
      </c>
      <c r="C81" s="187">
        <v>2000</v>
      </c>
      <c r="D81" s="171"/>
      <c r="E81" s="171"/>
      <c r="F81" s="171"/>
      <c r="G81" s="212">
        <f t="shared" si="4"/>
        <v>2100</v>
      </c>
      <c r="H81" s="228" t="s">
        <v>61</v>
      </c>
      <c r="I81" s="225" t="s">
        <v>66</v>
      </c>
      <c r="J81" s="225" t="s">
        <v>114</v>
      </c>
      <c r="K81" s="225" t="s">
        <v>68</v>
      </c>
    </row>
    <row r="82" spans="1:11" ht="15" customHeight="1">
      <c r="A82" s="6"/>
      <c r="B82" s="191" t="s">
        <v>374</v>
      </c>
      <c r="C82" s="186">
        <v>31000</v>
      </c>
      <c r="D82" s="171"/>
      <c r="E82" s="171"/>
      <c r="F82" s="171"/>
      <c r="G82" s="212">
        <f t="shared" si="4"/>
        <v>32550</v>
      </c>
      <c r="H82" s="228" t="s">
        <v>61</v>
      </c>
      <c r="I82" s="225" t="s">
        <v>66</v>
      </c>
      <c r="J82" s="225" t="s">
        <v>114</v>
      </c>
      <c r="K82" s="225" t="s">
        <v>68</v>
      </c>
    </row>
    <row r="83" spans="1:11" ht="15" customHeight="1">
      <c r="A83" s="6"/>
      <c r="B83" s="180" t="s">
        <v>375</v>
      </c>
      <c r="C83" s="187">
        <v>35</v>
      </c>
      <c r="D83" s="171"/>
      <c r="E83" s="171"/>
      <c r="F83" s="171"/>
      <c r="G83" s="212">
        <f t="shared" si="4"/>
        <v>36.75</v>
      </c>
      <c r="H83" s="228" t="s">
        <v>61</v>
      </c>
      <c r="I83" s="225" t="s">
        <v>66</v>
      </c>
      <c r="J83" s="225" t="s">
        <v>114</v>
      </c>
      <c r="K83" s="225" t="s">
        <v>68</v>
      </c>
    </row>
    <row r="84" spans="1:11" ht="15" customHeight="1">
      <c r="A84" s="6"/>
      <c r="B84" s="176" t="s">
        <v>376</v>
      </c>
      <c r="C84" s="187">
        <v>410</v>
      </c>
      <c r="D84" s="171"/>
      <c r="E84" s="171"/>
      <c r="F84" s="171"/>
      <c r="G84" s="212">
        <f t="shared" si="4"/>
        <v>430.5</v>
      </c>
      <c r="H84" s="228" t="s">
        <v>61</v>
      </c>
      <c r="I84" s="225" t="s">
        <v>66</v>
      </c>
      <c r="J84" s="225" t="s">
        <v>114</v>
      </c>
      <c r="K84" s="225" t="s">
        <v>68</v>
      </c>
    </row>
    <row r="85" spans="1:11" ht="15" customHeight="1">
      <c r="A85" s="6"/>
      <c r="B85" s="180" t="s">
        <v>376</v>
      </c>
      <c r="C85" s="187">
        <v>50</v>
      </c>
      <c r="D85" s="171"/>
      <c r="E85" s="171"/>
      <c r="F85" s="171"/>
      <c r="G85" s="212">
        <f t="shared" si="4"/>
        <v>52.5</v>
      </c>
      <c r="H85" s="228" t="s">
        <v>61</v>
      </c>
      <c r="I85" s="225" t="s">
        <v>66</v>
      </c>
      <c r="J85" s="225" t="s">
        <v>114</v>
      </c>
      <c r="K85" s="225" t="s">
        <v>68</v>
      </c>
    </row>
    <row r="86" spans="1:11" ht="15" customHeight="1">
      <c r="A86" s="6"/>
      <c r="B86" s="180" t="s">
        <v>377</v>
      </c>
      <c r="C86" s="187">
        <v>110</v>
      </c>
      <c r="D86" s="171"/>
      <c r="E86" s="171"/>
      <c r="F86" s="171"/>
      <c r="G86" s="212">
        <f t="shared" si="4"/>
        <v>115.5</v>
      </c>
      <c r="H86" s="228" t="s">
        <v>61</v>
      </c>
      <c r="I86" s="225" t="s">
        <v>66</v>
      </c>
      <c r="J86" s="225" t="s">
        <v>114</v>
      </c>
      <c r="K86" s="225" t="s">
        <v>68</v>
      </c>
    </row>
    <row r="87" spans="1:11" ht="15" customHeight="1">
      <c r="A87" s="6"/>
      <c r="B87" s="180" t="s">
        <v>378</v>
      </c>
      <c r="C87" s="187">
        <v>410</v>
      </c>
      <c r="D87" s="171"/>
      <c r="E87" s="171"/>
      <c r="F87" s="171"/>
      <c r="G87" s="212">
        <f t="shared" si="4"/>
        <v>430.5</v>
      </c>
      <c r="H87" s="228" t="s">
        <v>61</v>
      </c>
      <c r="I87" s="225" t="s">
        <v>66</v>
      </c>
      <c r="J87" s="225" t="s">
        <v>114</v>
      </c>
      <c r="K87" s="225" t="s">
        <v>68</v>
      </c>
    </row>
    <row r="88" spans="1:11" ht="15" customHeight="1">
      <c r="A88" s="6"/>
      <c r="B88" s="180" t="s">
        <v>379</v>
      </c>
      <c r="C88" s="190">
        <v>19000</v>
      </c>
      <c r="D88" s="171"/>
      <c r="E88" s="171"/>
      <c r="F88" s="171"/>
      <c r="G88" s="212">
        <f t="shared" ref="G88:G127" si="5">C88:C453*1.05</f>
        <v>19950</v>
      </c>
      <c r="H88" s="228" t="s">
        <v>61</v>
      </c>
      <c r="I88" s="225" t="s">
        <v>66</v>
      </c>
      <c r="J88" s="225" t="s">
        <v>114</v>
      </c>
      <c r="K88" s="225" t="s">
        <v>68</v>
      </c>
    </row>
    <row r="89" spans="1:11" ht="15" customHeight="1">
      <c r="A89" s="6"/>
      <c r="B89" s="191" t="s">
        <v>380</v>
      </c>
      <c r="C89" s="187">
        <v>1300</v>
      </c>
      <c r="D89" s="171"/>
      <c r="E89" s="171"/>
      <c r="F89" s="171"/>
      <c r="G89" s="212">
        <f t="shared" si="5"/>
        <v>1365</v>
      </c>
      <c r="H89" s="228" t="s">
        <v>61</v>
      </c>
      <c r="I89" s="225" t="s">
        <v>66</v>
      </c>
      <c r="J89" s="225" t="s">
        <v>114</v>
      </c>
      <c r="K89" s="225" t="s">
        <v>68</v>
      </c>
    </row>
    <row r="90" spans="1:11" ht="15" customHeight="1">
      <c r="A90" s="6"/>
      <c r="B90" s="180" t="s">
        <v>381</v>
      </c>
      <c r="C90" s="187">
        <v>25</v>
      </c>
      <c r="D90" s="171"/>
      <c r="E90" s="171"/>
      <c r="F90" s="171"/>
      <c r="G90" s="212">
        <f t="shared" si="5"/>
        <v>26.25</v>
      </c>
      <c r="H90" s="228" t="s">
        <v>61</v>
      </c>
      <c r="I90" s="225" t="s">
        <v>66</v>
      </c>
      <c r="J90" s="225" t="s">
        <v>114</v>
      </c>
      <c r="K90" s="225" t="s">
        <v>68</v>
      </c>
    </row>
    <row r="91" spans="1:11" ht="15" customHeight="1">
      <c r="A91" s="6"/>
      <c r="B91" s="180" t="s">
        <v>382</v>
      </c>
      <c r="C91" s="187">
        <v>30</v>
      </c>
      <c r="D91" s="171"/>
      <c r="E91" s="171"/>
      <c r="F91" s="171"/>
      <c r="G91" s="212">
        <f t="shared" si="5"/>
        <v>31.5</v>
      </c>
      <c r="H91" s="228" t="s">
        <v>61</v>
      </c>
      <c r="I91" s="225" t="s">
        <v>66</v>
      </c>
      <c r="J91" s="225" t="s">
        <v>114</v>
      </c>
      <c r="K91" s="225" t="s">
        <v>68</v>
      </c>
    </row>
    <row r="92" spans="1:11" ht="15" customHeight="1">
      <c r="A92" s="6"/>
      <c r="B92" s="176" t="s">
        <v>383</v>
      </c>
      <c r="C92" s="187">
        <v>3000</v>
      </c>
      <c r="D92" s="171"/>
      <c r="E92" s="171"/>
      <c r="F92" s="171"/>
      <c r="G92" s="212">
        <f t="shared" si="5"/>
        <v>3150</v>
      </c>
      <c r="H92" s="228" t="s">
        <v>61</v>
      </c>
      <c r="I92" s="225" t="s">
        <v>66</v>
      </c>
      <c r="J92" s="225" t="s">
        <v>114</v>
      </c>
      <c r="K92" s="225" t="s">
        <v>68</v>
      </c>
    </row>
    <row r="93" spans="1:11" ht="15" customHeight="1">
      <c r="A93" s="6"/>
      <c r="B93" s="180" t="s">
        <v>383</v>
      </c>
      <c r="C93" s="187">
        <v>410</v>
      </c>
      <c r="D93" s="171"/>
      <c r="E93" s="171"/>
      <c r="F93" s="171"/>
      <c r="G93" s="212">
        <f t="shared" si="5"/>
        <v>430.5</v>
      </c>
      <c r="H93" s="228" t="s">
        <v>61</v>
      </c>
      <c r="I93" s="225" t="s">
        <v>66</v>
      </c>
      <c r="J93" s="225" t="s">
        <v>114</v>
      </c>
      <c r="K93" s="225" t="s">
        <v>68</v>
      </c>
    </row>
    <row r="94" spans="1:11" ht="15" customHeight="1">
      <c r="A94" s="6"/>
      <c r="B94" s="180" t="s">
        <v>384</v>
      </c>
      <c r="C94" s="187">
        <v>1000</v>
      </c>
      <c r="D94" s="171"/>
      <c r="E94" s="171"/>
      <c r="F94" s="171"/>
      <c r="G94" s="212">
        <f t="shared" si="5"/>
        <v>1050</v>
      </c>
      <c r="H94" s="228" t="s">
        <v>61</v>
      </c>
      <c r="I94" s="225" t="s">
        <v>66</v>
      </c>
      <c r="J94" s="225" t="s">
        <v>114</v>
      </c>
      <c r="K94" s="225" t="s">
        <v>68</v>
      </c>
    </row>
    <row r="95" spans="1:11" ht="15" customHeight="1">
      <c r="A95" s="6"/>
      <c r="B95" s="176" t="s">
        <v>385</v>
      </c>
      <c r="C95" s="187">
        <v>800</v>
      </c>
      <c r="D95" s="171"/>
      <c r="E95" s="171"/>
      <c r="F95" s="171"/>
      <c r="G95" s="212">
        <f t="shared" si="5"/>
        <v>840</v>
      </c>
      <c r="H95" s="228" t="s">
        <v>61</v>
      </c>
      <c r="I95" s="225" t="s">
        <v>66</v>
      </c>
      <c r="J95" s="225" t="s">
        <v>114</v>
      </c>
      <c r="K95" s="225" t="s">
        <v>68</v>
      </c>
    </row>
    <row r="96" spans="1:11" ht="15" customHeight="1">
      <c r="A96" s="6"/>
      <c r="B96" s="182" t="s">
        <v>386</v>
      </c>
      <c r="C96" s="186">
        <v>1100</v>
      </c>
      <c r="D96" s="171"/>
      <c r="E96" s="171"/>
      <c r="F96" s="171"/>
      <c r="G96" s="212">
        <f t="shared" si="5"/>
        <v>1155</v>
      </c>
      <c r="H96" s="228" t="s">
        <v>61</v>
      </c>
      <c r="I96" s="225" t="s">
        <v>66</v>
      </c>
      <c r="J96" s="225" t="s">
        <v>114</v>
      </c>
      <c r="K96" s="225" t="s">
        <v>68</v>
      </c>
    </row>
    <row r="97" spans="1:11" ht="15" customHeight="1">
      <c r="A97" s="6"/>
      <c r="B97" s="176" t="s">
        <v>387</v>
      </c>
      <c r="C97" s="187">
        <v>450</v>
      </c>
      <c r="D97" s="171"/>
      <c r="E97" s="171"/>
      <c r="F97" s="171"/>
      <c r="G97" s="212">
        <f t="shared" si="5"/>
        <v>472.5</v>
      </c>
      <c r="H97" s="228" t="s">
        <v>61</v>
      </c>
      <c r="I97" s="225" t="s">
        <v>66</v>
      </c>
      <c r="J97" s="225" t="s">
        <v>114</v>
      </c>
      <c r="K97" s="225" t="s">
        <v>68</v>
      </c>
    </row>
    <row r="98" spans="1:11" ht="15" customHeight="1">
      <c r="A98" s="6"/>
      <c r="B98" s="180" t="s">
        <v>388</v>
      </c>
      <c r="C98" s="187">
        <v>2000</v>
      </c>
      <c r="D98" s="171"/>
      <c r="E98" s="171"/>
      <c r="F98" s="171"/>
      <c r="G98" s="212">
        <f t="shared" si="5"/>
        <v>2100</v>
      </c>
      <c r="H98" s="228" t="s">
        <v>61</v>
      </c>
      <c r="I98" s="225" t="s">
        <v>66</v>
      </c>
      <c r="J98" s="225" t="s">
        <v>114</v>
      </c>
      <c r="K98" s="225" t="s">
        <v>68</v>
      </c>
    </row>
    <row r="99" spans="1:11" ht="15" customHeight="1">
      <c r="A99" s="6"/>
      <c r="B99" s="180" t="s">
        <v>388</v>
      </c>
      <c r="C99" s="187">
        <v>1000</v>
      </c>
      <c r="D99" s="171"/>
      <c r="E99" s="171"/>
      <c r="F99" s="171"/>
      <c r="G99" s="212">
        <f t="shared" si="5"/>
        <v>1050</v>
      </c>
      <c r="H99" s="228" t="s">
        <v>61</v>
      </c>
      <c r="I99" s="225" t="s">
        <v>66</v>
      </c>
      <c r="J99" s="225" t="s">
        <v>114</v>
      </c>
      <c r="K99" s="225" t="s">
        <v>68</v>
      </c>
    </row>
    <row r="100" spans="1:11" ht="15" customHeight="1">
      <c r="A100" s="6"/>
      <c r="B100" s="180" t="s">
        <v>389</v>
      </c>
      <c r="C100" s="187">
        <v>120</v>
      </c>
      <c r="D100" s="171"/>
      <c r="E100" s="171"/>
      <c r="F100" s="171"/>
      <c r="G100" s="212">
        <f t="shared" si="5"/>
        <v>126</v>
      </c>
      <c r="H100" s="228" t="s">
        <v>61</v>
      </c>
      <c r="I100" s="225" t="s">
        <v>66</v>
      </c>
      <c r="J100" s="225" t="s">
        <v>114</v>
      </c>
      <c r="K100" s="225" t="s">
        <v>68</v>
      </c>
    </row>
    <row r="101" spans="1:11" ht="15" customHeight="1">
      <c r="A101" s="6"/>
      <c r="B101" s="180" t="s">
        <v>390</v>
      </c>
      <c r="C101" s="187">
        <v>100</v>
      </c>
      <c r="D101" s="171"/>
      <c r="E101" s="171"/>
      <c r="F101" s="171"/>
      <c r="G101" s="212">
        <f t="shared" si="5"/>
        <v>105</v>
      </c>
      <c r="H101" s="228" t="s">
        <v>61</v>
      </c>
      <c r="I101" s="225" t="s">
        <v>66</v>
      </c>
      <c r="J101" s="225" t="s">
        <v>114</v>
      </c>
      <c r="K101" s="225" t="s">
        <v>68</v>
      </c>
    </row>
    <row r="102" spans="1:11" ht="15" customHeight="1">
      <c r="A102" s="6"/>
      <c r="B102" s="180" t="s">
        <v>390</v>
      </c>
      <c r="C102" s="187">
        <v>400</v>
      </c>
      <c r="D102" s="171"/>
      <c r="E102" s="171"/>
      <c r="F102" s="171"/>
      <c r="G102" s="212">
        <f t="shared" si="5"/>
        <v>420</v>
      </c>
      <c r="H102" s="228" t="s">
        <v>61</v>
      </c>
      <c r="I102" s="225" t="s">
        <v>66</v>
      </c>
      <c r="J102" s="225" t="s">
        <v>114</v>
      </c>
      <c r="K102" s="225" t="s">
        <v>68</v>
      </c>
    </row>
    <row r="103" spans="1:11" ht="15" customHeight="1">
      <c r="A103" s="6"/>
      <c r="B103" s="180" t="s">
        <v>391</v>
      </c>
      <c r="C103" s="187">
        <v>150</v>
      </c>
      <c r="D103" s="171"/>
      <c r="E103" s="171"/>
      <c r="F103" s="171"/>
      <c r="G103" s="212">
        <f t="shared" si="5"/>
        <v>157.5</v>
      </c>
      <c r="H103" s="228" t="s">
        <v>61</v>
      </c>
      <c r="I103" s="225" t="s">
        <v>66</v>
      </c>
      <c r="J103" s="225" t="s">
        <v>114</v>
      </c>
      <c r="K103" s="225" t="s">
        <v>68</v>
      </c>
    </row>
    <row r="104" spans="1:11" ht="15" customHeight="1">
      <c r="A104" s="6"/>
      <c r="B104" s="176" t="s">
        <v>392</v>
      </c>
      <c r="C104" s="187">
        <v>100</v>
      </c>
      <c r="D104" s="171"/>
      <c r="E104" s="171"/>
      <c r="F104" s="171"/>
      <c r="G104" s="212">
        <f t="shared" si="5"/>
        <v>105</v>
      </c>
      <c r="H104" s="228" t="s">
        <v>61</v>
      </c>
      <c r="I104" s="225" t="s">
        <v>66</v>
      </c>
      <c r="J104" s="225" t="s">
        <v>114</v>
      </c>
      <c r="K104" s="225" t="s">
        <v>68</v>
      </c>
    </row>
    <row r="105" spans="1:11" ht="15" customHeight="1">
      <c r="A105" s="6"/>
      <c r="B105" s="176" t="s">
        <v>393</v>
      </c>
      <c r="C105" s="187">
        <v>250</v>
      </c>
      <c r="D105" s="171"/>
      <c r="E105" s="171"/>
      <c r="F105" s="171"/>
      <c r="G105" s="212">
        <f t="shared" si="5"/>
        <v>262.5</v>
      </c>
      <c r="H105" s="228" t="s">
        <v>61</v>
      </c>
      <c r="I105" s="225" t="s">
        <v>66</v>
      </c>
      <c r="J105" s="225" t="s">
        <v>114</v>
      </c>
      <c r="K105" s="225" t="s">
        <v>68</v>
      </c>
    </row>
    <row r="106" spans="1:11" ht="15" customHeight="1">
      <c r="A106" s="6"/>
      <c r="B106" s="176" t="s">
        <v>393</v>
      </c>
      <c r="C106" s="187">
        <v>200</v>
      </c>
      <c r="D106" s="171"/>
      <c r="E106" s="171"/>
      <c r="F106" s="171"/>
      <c r="G106" s="212">
        <f t="shared" si="5"/>
        <v>210</v>
      </c>
      <c r="H106" s="228" t="s">
        <v>61</v>
      </c>
      <c r="I106" s="225" t="s">
        <v>66</v>
      </c>
      <c r="J106" s="225" t="s">
        <v>114</v>
      </c>
      <c r="K106" s="225" t="s">
        <v>68</v>
      </c>
    </row>
    <row r="107" spans="1:11" ht="15" customHeight="1">
      <c r="A107" s="6"/>
      <c r="B107" s="180" t="s">
        <v>394</v>
      </c>
      <c r="C107" s="187">
        <v>1000</v>
      </c>
      <c r="D107" s="171"/>
      <c r="E107" s="171"/>
      <c r="F107" s="171"/>
      <c r="G107" s="212">
        <f t="shared" si="5"/>
        <v>1050</v>
      </c>
      <c r="H107" s="228" t="s">
        <v>61</v>
      </c>
      <c r="I107" s="225" t="s">
        <v>66</v>
      </c>
      <c r="J107" s="225" t="s">
        <v>114</v>
      </c>
      <c r="K107" s="225" t="s">
        <v>68</v>
      </c>
    </row>
    <row r="108" spans="1:11" ht="15" customHeight="1">
      <c r="A108" s="6"/>
      <c r="B108" s="182" t="s">
        <v>395</v>
      </c>
      <c r="C108" s="186">
        <v>20</v>
      </c>
      <c r="D108" s="171"/>
      <c r="E108" s="171"/>
      <c r="F108" s="171"/>
      <c r="G108" s="212">
        <f t="shared" si="5"/>
        <v>21</v>
      </c>
      <c r="H108" s="228" t="s">
        <v>61</v>
      </c>
      <c r="I108" s="225" t="s">
        <v>66</v>
      </c>
      <c r="J108" s="225" t="s">
        <v>114</v>
      </c>
      <c r="K108" s="225" t="s">
        <v>68</v>
      </c>
    </row>
    <row r="109" spans="1:11" ht="15" customHeight="1">
      <c r="A109" s="6"/>
      <c r="B109" s="180" t="s">
        <v>396</v>
      </c>
      <c r="C109" s="187">
        <v>10</v>
      </c>
      <c r="D109" s="171"/>
      <c r="E109" s="171"/>
      <c r="F109" s="171"/>
      <c r="G109" s="212">
        <f t="shared" si="5"/>
        <v>10.5</v>
      </c>
      <c r="H109" s="228" t="s">
        <v>61</v>
      </c>
      <c r="I109" s="225" t="s">
        <v>66</v>
      </c>
      <c r="J109" s="225" t="s">
        <v>114</v>
      </c>
      <c r="K109" s="225" t="s">
        <v>68</v>
      </c>
    </row>
    <row r="110" spans="1:11" ht="15" customHeight="1">
      <c r="A110" s="6"/>
      <c r="B110" s="180" t="s">
        <v>397</v>
      </c>
      <c r="C110" s="187">
        <v>110</v>
      </c>
      <c r="D110" s="171"/>
      <c r="E110" s="171"/>
      <c r="F110" s="171"/>
      <c r="G110" s="212">
        <f t="shared" si="5"/>
        <v>115.5</v>
      </c>
      <c r="H110" s="228" t="s">
        <v>61</v>
      </c>
      <c r="I110" s="225" t="s">
        <v>66</v>
      </c>
      <c r="J110" s="225" t="s">
        <v>114</v>
      </c>
      <c r="K110" s="225" t="s">
        <v>68</v>
      </c>
    </row>
    <row r="111" spans="1:11" ht="15" customHeight="1">
      <c r="A111" s="6"/>
      <c r="B111" s="176" t="s">
        <v>398</v>
      </c>
      <c r="C111" s="187">
        <v>200</v>
      </c>
      <c r="D111" s="171"/>
      <c r="E111" s="171"/>
      <c r="F111" s="171"/>
      <c r="G111" s="212">
        <f t="shared" si="5"/>
        <v>210</v>
      </c>
      <c r="H111" s="228" t="s">
        <v>61</v>
      </c>
      <c r="I111" s="225" t="s">
        <v>66</v>
      </c>
      <c r="J111" s="225" t="s">
        <v>114</v>
      </c>
      <c r="K111" s="225" t="s">
        <v>68</v>
      </c>
    </row>
    <row r="112" spans="1:11" ht="15" customHeight="1">
      <c r="A112" s="6"/>
      <c r="B112" s="176" t="s">
        <v>398</v>
      </c>
      <c r="C112" s="187">
        <v>7500</v>
      </c>
      <c r="D112" s="171"/>
      <c r="E112" s="171"/>
      <c r="F112" s="171"/>
      <c r="G112" s="212">
        <f t="shared" si="5"/>
        <v>7875</v>
      </c>
      <c r="H112" s="228" t="s">
        <v>61</v>
      </c>
      <c r="I112" s="225" t="s">
        <v>66</v>
      </c>
      <c r="J112" s="225" t="s">
        <v>114</v>
      </c>
      <c r="K112" s="225" t="s">
        <v>68</v>
      </c>
    </row>
    <row r="113" spans="1:11" ht="15" customHeight="1">
      <c r="A113" s="6"/>
      <c r="B113" s="176" t="s">
        <v>398</v>
      </c>
      <c r="C113" s="187">
        <v>2500</v>
      </c>
      <c r="D113" s="171"/>
      <c r="E113" s="171"/>
      <c r="F113" s="171"/>
      <c r="G113" s="212">
        <f t="shared" si="5"/>
        <v>2625</v>
      </c>
      <c r="H113" s="228" t="s">
        <v>61</v>
      </c>
      <c r="I113" s="225" t="s">
        <v>66</v>
      </c>
      <c r="J113" s="225" t="s">
        <v>114</v>
      </c>
      <c r="K113" s="225" t="s">
        <v>68</v>
      </c>
    </row>
    <row r="114" spans="1:11" ht="15" customHeight="1">
      <c r="A114" s="6"/>
      <c r="B114" s="180" t="s">
        <v>399</v>
      </c>
      <c r="C114" s="187">
        <v>250</v>
      </c>
      <c r="D114" s="171"/>
      <c r="E114" s="171"/>
      <c r="F114" s="171"/>
      <c r="G114" s="212">
        <f t="shared" si="5"/>
        <v>262.5</v>
      </c>
      <c r="H114" s="228" t="s">
        <v>61</v>
      </c>
      <c r="I114" s="225" t="s">
        <v>66</v>
      </c>
      <c r="J114" s="225" t="s">
        <v>114</v>
      </c>
      <c r="K114" s="225" t="s">
        <v>68</v>
      </c>
    </row>
    <row r="115" spans="1:11" ht="15" customHeight="1">
      <c r="A115" s="6"/>
      <c r="B115" s="180" t="s">
        <v>400</v>
      </c>
      <c r="C115" s="187">
        <v>2500</v>
      </c>
      <c r="D115" s="171"/>
      <c r="E115" s="171"/>
      <c r="F115" s="171"/>
      <c r="G115" s="212">
        <f t="shared" si="5"/>
        <v>2625</v>
      </c>
      <c r="H115" s="228" t="s">
        <v>61</v>
      </c>
      <c r="I115" s="225" t="s">
        <v>66</v>
      </c>
      <c r="J115" s="225" t="s">
        <v>114</v>
      </c>
      <c r="K115" s="225" t="s">
        <v>68</v>
      </c>
    </row>
    <row r="116" spans="1:11" ht="15" customHeight="1">
      <c r="A116" s="6"/>
      <c r="B116" s="176" t="s">
        <v>401</v>
      </c>
      <c r="C116" s="187">
        <v>8700</v>
      </c>
      <c r="D116" s="171"/>
      <c r="E116" s="171"/>
      <c r="F116" s="171"/>
      <c r="G116" s="212">
        <f t="shared" si="5"/>
        <v>9135</v>
      </c>
      <c r="H116" s="228" t="s">
        <v>61</v>
      </c>
      <c r="I116" s="225" t="s">
        <v>66</v>
      </c>
      <c r="J116" s="225" t="s">
        <v>114</v>
      </c>
      <c r="K116" s="225" t="s">
        <v>68</v>
      </c>
    </row>
    <row r="117" spans="1:11" ht="15" customHeight="1">
      <c r="A117" s="6"/>
      <c r="B117" s="176" t="s">
        <v>401</v>
      </c>
      <c r="C117" s="187">
        <v>30</v>
      </c>
      <c r="D117" s="171"/>
      <c r="E117" s="171"/>
      <c r="F117" s="171"/>
      <c r="G117" s="212">
        <f t="shared" si="5"/>
        <v>31.5</v>
      </c>
      <c r="H117" s="228" t="s">
        <v>61</v>
      </c>
      <c r="I117" s="225" t="s">
        <v>66</v>
      </c>
      <c r="J117" s="225" t="s">
        <v>114</v>
      </c>
      <c r="K117" s="225" t="s">
        <v>68</v>
      </c>
    </row>
    <row r="118" spans="1:11" ht="15" customHeight="1">
      <c r="A118" s="6"/>
      <c r="B118" s="176" t="s">
        <v>401</v>
      </c>
      <c r="C118" s="187">
        <v>1000</v>
      </c>
      <c r="D118" s="171"/>
      <c r="E118" s="171"/>
      <c r="F118" s="171"/>
      <c r="G118" s="212">
        <f t="shared" si="5"/>
        <v>1050</v>
      </c>
      <c r="H118" s="228" t="s">
        <v>61</v>
      </c>
      <c r="I118" s="225" t="s">
        <v>66</v>
      </c>
      <c r="J118" s="225" t="s">
        <v>114</v>
      </c>
      <c r="K118" s="225" t="s">
        <v>68</v>
      </c>
    </row>
    <row r="119" spans="1:11" ht="15" customHeight="1">
      <c r="A119" s="6"/>
      <c r="B119" s="180" t="s">
        <v>402</v>
      </c>
      <c r="C119" s="187">
        <v>180</v>
      </c>
      <c r="D119" s="171"/>
      <c r="E119" s="171"/>
      <c r="F119" s="171"/>
      <c r="G119" s="212">
        <f t="shared" si="5"/>
        <v>189</v>
      </c>
      <c r="H119" s="228" t="s">
        <v>61</v>
      </c>
      <c r="I119" s="225" t="s">
        <v>66</v>
      </c>
      <c r="J119" s="225" t="s">
        <v>114</v>
      </c>
      <c r="K119" s="225" t="s">
        <v>68</v>
      </c>
    </row>
    <row r="120" spans="1:11" ht="15" customHeight="1">
      <c r="A120" s="6"/>
      <c r="B120" s="182" t="s">
        <v>403</v>
      </c>
      <c r="C120" s="186">
        <v>150</v>
      </c>
      <c r="D120" s="171"/>
      <c r="E120" s="171"/>
      <c r="F120" s="171"/>
      <c r="G120" s="212">
        <f t="shared" si="5"/>
        <v>157.5</v>
      </c>
      <c r="H120" s="228" t="s">
        <v>61</v>
      </c>
      <c r="I120" s="225" t="s">
        <v>66</v>
      </c>
      <c r="J120" s="225" t="s">
        <v>114</v>
      </c>
      <c r="K120" s="225" t="s">
        <v>68</v>
      </c>
    </row>
    <row r="121" spans="1:11" ht="15" customHeight="1">
      <c r="A121" s="6"/>
      <c r="B121" s="182" t="s">
        <v>404</v>
      </c>
      <c r="C121" s="183">
        <v>650</v>
      </c>
      <c r="D121" s="171"/>
      <c r="E121" s="171"/>
      <c r="F121" s="171"/>
      <c r="G121" s="212">
        <f t="shared" si="5"/>
        <v>682.5</v>
      </c>
      <c r="H121" s="228" t="s">
        <v>61</v>
      </c>
      <c r="I121" s="225" t="s">
        <v>66</v>
      </c>
      <c r="J121" s="225" t="s">
        <v>114</v>
      </c>
      <c r="K121" s="225" t="s">
        <v>68</v>
      </c>
    </row>
    <row r="122" spans="1:11" ht="15" customHeight="1">
      <c r="A122" s="6"/>
      <c r="B122" s="180" t="s">
        <v>405</v>
      </c>
      <c r="C122" s="183">
        <v>700</v>
      </c>
      <c r="D122" s="171"/>
      <c r="E122" s="171"/>
      <c r="F122" s="171"/>
      <c r="G122" s="212">
        <f t="shared" si="5"/>
        <v>735</v>
      </c>
      <c r="H122" s="228" t="s">
        <v>61</v>
      </c>
      <c r="I122" s="225" t="s">
        <v>66</v>
      </c>
      <c r="J122" s="225" t="s">
        <v>114</v>
      </c>
      <c r="K122" s="225" t="s">
        <v>68</v>
      </c>
    </row>
    <row r="123" spans="1:11" ht="15" customHeight="1">
      <c r="A123" s="6"/>
      <c r="B123" s="180" t="s">
        <v>405</v>
      </c>
      <c r="C123" s="183">
        <v>10500</v>
      </c>
      <c r="D123" s="171"/>
      <c r="E123" s="171"/>
      <c r="F123" s="171"/>
      <c r="G123" s="212">
        <f t="shared" si="5"/>
        <v>11025</v>
      </c>
      <c r="H123" s="228" t="s">
        <v>61</v>
      </c>
      <c r="I123" s="225" t="s">
        <v>66</v>
      </c>
      <c r="J123" s="225" t="s">
        <v>114</v>
      </c>
      <c r="K123" s="225" t="s">
        <v>68</v>
      </c>
    </row>
    <row r="124" spans="1:11" ht="15" customHeight="1">
      <c r="A124" s="6"/>
      <c r="B124" s="180" t="s">
        <v>406</v>
      </c>
      <c r="C124" s="183">
        <v>250</v>
      </c>
      <c r="D124" s="171"/>
      <c r="E124" s="171"/>
      <c r="F124" s="171"/>
      <c r="G124" s="212">
        <f t="shared" si="5"/>
        <v>262.5</v>
      </c>
      <c r="H124" s="228" t="s">
        <v>61</v>
      </c>
      <c r="I124" s="225" t="s">
        <v>66</v>
      </c>
      <c r="J124" s="225" t="s">
        <v>114</v>
      </c>
      <c r="K124" s="225" t="s">
        <v>68</v>
      </c>
    </row>
    <row r="125" spans="1:11" ht="15" customHeight="1">
      <c r="A125" s="6"/>
      <c r="B125" s="176" t="s">
        <v>407</v>
      </c>
      <c r="C125" s="183">
        <v>400</v>
      </c>
      <c r="D125" s="171"/>
      <c r="E125" s="171"/>
      <c r="F125" s="171"/>
      <c r="G125" s="212">
        <f t="shared" si="5"/>
        <v>420</v>
      </c>
      <c r="H125" s="228" t="s">
        <v>61</v>
      </c>
      <c r="I125" s="225" t="s">
        <v>66</v>
      </c>
      <c r="J125" s="225" t="s">
        <v>114</v>
      </c>
      <c r="K125" s="225" t="s">
        <v>68</v>
      </c>
    </row>
    <row r="126" spans="1:11" ht="15" customHeight="1">
      <c r="A126" s="6"/>
      <c r="B126" s="176" t="s">
        <v>408</v>
      </c>
      <c r="C126" s="183">
        <v>8000</v>
      </c>
      <c r="D126" s="171"/>
      <c r="E126" s="171"/>
      <c r="F126" s="171"/>
      <c r="G126" s="212">
        <f t="shared" si="5"/>
        <v>8400</v>
      </c>
      <c r="H126" s="228" t="s">
        <v>61</v>
      </c>
      <c r="I126" s="225" t="s">
        <v>66</v>
      </c>
      <c r="J126" s="225" t="s">
        <v>114</v>
      </c>
      <c r="K126" s="225" t="s">
        <v>68</v>
      </c>
    </row>
    <row r="127" spans="1:11" ht="15" customHeight="1">
      <c r="A127" s="6"/>
      <c r="B127" s="176" t="s">
        <v>408</v>
      </c>
      <c r="C127" s="183">
        <v>160</v>
      </c>
      <c r="D127" s="171"/>
      <c r="E127" s="171"/>
      <c r="F127" s="171"/>
      <c r="G127" s="212">
        <f t="shared" si="5"/>
        <v>168</v>
      </c>
      <c r="H127" s="228" t="s">
        <v>61</v>
      </c>
      <c r="I127" s="225" t="s">
        <v>66</v>
      </c>
      <c r="J127" s="225" t="s">
        <v>114</v>
      </c>
      <c r="K127" s="225" t="s">
        <v>68</v>
      </c>
    </row>
    <row r="128" spans="1:11" ht="15" customHeight="1">
      <c r="A128" s="6"/>
      <c r="B128" s="176" t="s">
        <v>408</v>
      </c>
      <c r="C128" s="183">
        <v>100</v>
      </c>
      <c r="D128" s="171"/>
      <c r="E128" s="171"/>
      <c r="F128" s="171"/>
      <c r="G128" s="212">
        <f>C128:C504*1.05</f>
        <v>105</v>
      </c>
      <c r="H128" s="228" t="s">
        <v>61</v>
      </c>
      <c r="I128" s="225" t="s">
        <v>66</v>
      </c>
      <c r="J128" s="225" t="s">
        <v>114</v>
      </c>
      <c r="K128" s="225" t="s">
        <v>68</v>
      </c>
    </row>
    <row r="129" spans="1:11" ht="15" customHeight="1">
      <c r="A129" s="6"/>
      <c r="B129" s="176" t="s">
        <v>409</v>
      </c>
      <c r="C129" s="183">
        <v>1500</v>
      </c>
      <c r="D129" s="171"/>
      <c r="E129" s="171"/>
      <c r="F129" s="171"/>
      <c r="G129" s="212">
        <f>C129:C493*1.05</f>
        <v>1575</v>
      </c>
      <c r="H129" s="228" t="s">
        <v>61</v>
      </c>
      <c r="I129" s="225" t="s">
        <v>66</v>
      </c>
      <c r="J129" s="225" t="s">
        <v>114</v>
      </c>
      <c r="K129" s="225" t="s">
        <v>68</v>
      </c>
    </row>
    <row r="130" spans="1:11" ht="15" customHeight="1">
      <c r="A130" s="6"/>
      <c r="B130" s="176" t="s">
        <v>409</v>
      </c>
      <c r="C130" s="183">
        <v>160</v>
      </c>
      <c r="D130" s="171"/>
      <c r="E130" s="171"/>
      <c r="F130" s="171"/>
      <c r="G130" s="212">
        <f>C130:C494*1.05</f>
        <v>168</v>
      </c>
      <c r="H130" s="228" t="s">
        <v>61</v>
      </c>
      <c r="I130" s="225" t="s">
        <v>66</v>
      </c>
      <c r="J130" s="225" t="s">
        <v>114</v>
      </c>
      <c r="K130" s="225" t="s">
        <v>68</v>
      </c>
    </row>
    <row r="131" spans="1:11" ht="15" customHeight="1">
      <c r="A131" s="6"/>
      <c r="B131" s="176" t="s">
        <v>409</v>
      </c>
      <c r="C131" s="183">
        <v>1000</v>
      </c>
      <c r="D131" s="171"/>
      <c r="E131" s="171"/>
      <c r="F131" s="171"/>
      <c r="G131" s="212">
        <f>C131:C495*1.05</f>
        <v>1050</v>
      </c>
      <c r="H131" s="228" t="s">
        <v>61</v>
      </c>
      <c r="I131" s="225" t="s">
        <v>66</v>
      </c>
      <c r="J131" s="225" t="s">
        <v>114</v>
      </c>
      <c r="K131" s="225" t="s">
        <v>68</v>
      </c>
    </row>
    <row r="132" spans="1:11" ht="15" customHeight="1">
      <c r="A132" s="6"/>
      <c r="B132" s="176" t="s">
        <v>409</v>
      </c>
      <c r="C132" s="183">
        <v>1000</v>
      </c>
      <c r="D132" s="171"/>
      <c r="E132" s="171"/>
      <c r="F132" s="171"/>
      <c r="G132" s="212">
        <f>C132:C496*1.05</f>
        <v>1050</v>
      </c>
      <c r="H132" s="228" t="s">
        <v>61</v>
      </c>
      <c r="I132" s="225" t="s">
        <v>66</v>
      </c>
      <c r="J132" s="225" t="s">
        <v>114</v>
      </c>
      <c r="K132" s="225" t="s">
        <v>68</v>
      </c>
    </row>
    <row r="133" spans="1:11" ht="15" customHeight="1">
      <c r="A133" s="6"/>
      <c r="B133" s="176" t="s">
        <v>410</v>
      </c>
      <c r="C133" s="183">
        <v>350</v>
      </c>
      <c r="D133" s="171"/>
      <c r="E133" s="171"/>
      <c r="F133" s="171"/>
      <c r="G133" s="212">
        <f>C133:C497*1.05</f>
        <v>367.5</v>
      </c>
      <c r="H133" s="228" t="s">
        <v>61</v>
      </c>
      <c r="I133" s="225" t="s">
        <v>66</v>
      </c>
      <c r="J133" s="225" t="s">
        <v>114</v>
      </c>
      <c r="K133" s="225" t="s">
        <v>68</v>
      </c>
    </row>
    <row r="134" spans="1:11" ht="15" customHeight="1">
      <c r="A134" s="6"/>
      <c r="B134" s="176" t="s">
        <v>409</v>
      </c>
      <c r="C134" s="183">
        <v>2000</v>
      </c>
      <c r="D134" s="171"/>
      <c r="E134" s="171"/>
      <c r="F134" s="171"/>
      <c r="G134" s="212">
        <f t="shared" ref="G134:G173" si="6">C134:C505*1.05</f>
        <v>2100</v>
      </c>
      <c r="H134" s="228" t="s">
        <v>61</v>
      </c>
      <c r="I134" s="225" t="s">
        <v>66</v>
      </c>
      <c r="J134" s="225" t="s">
        <v>114</v>
      </c>
      <c r="K134" s="225" t="s">
        <v>68</v>
      </c>
    </row>
    <row r="135" spans="1:11" ht="15" customHeight="1">
      <c r="A135" s="6"/>
      <c r="B135" s="176" t="s">
        <v>411</v>
      </c>
      <c r="C135" s="192">
        <v>50</v>
      </c>
      <c r="D135" s="171"/>
      <c r="E135" s="171"/>
      <c r="F135" s="171"/>
      <c r="G135" s="212">
        <f t="shared" si="6"/>
        <v>52.5</v>
      </c>
      <c r="H135" s="228" t="s">
        <v>61</v>
      </c>
      <c r="I135" s="225" t="s">
        <v>66</v>
      </c>
      <c r="J135" s="225" t="s">
        <v>114</v>
      </c>
      <c r="K135" s="225" t="s">
        <v>68</v>
      </c>
    </row>
    <row r="136" spans="1:11" ht="15" customHeight="1">
      <c r="A136" s="6"/>
      <c r="B136" s="176" t="s">
        <v>411</v>
      </c>
      <c r="C136" s="183">
        <v>120</v>
      </c>
      <c r="D136" s="171"/>
      <c r="E136" s="171"/>
      <c r="F136" s="171"/>
      <c r="G136" s="212">
        <f t="shared" si="6"/>
        <v>126</v>
      </c>
      <c r="H136" s="228" t="s">
        <v>61</v>
      </c>
      <c r="I136" s="225" t="s">
        <v>66</v>
      </c>
      <c r="J136" s="225" t="s">
        <v>114</v>
      </c>
      <c r="K136" s="225" t="s">
        <v>68</v>
      </c>
    </row>
    <row r="137" spans="1:11" ht="15" customHeight="1">
      <c r="A137" s="6"/>
      <c r="B137" s="176" t="s">
        <v>412</v>
      </c>
      <c r="C137" s="183">
        <v>1000</v>
      </c>
      <c r="D137" s="171"/>
      <c r="E137" s="171"/>
      <c r="F137" s="171"/>
      <c r="G137" s="212">
        <f t="shared" si="6"/>
        <v>1050</v>
      </c>
      <c r="H137" s="228" t="s">
        <v>61</v>
      </c>
      <c r="I137" s="225" t="s">
        <v>66</v>
      </c>
      <c r="J137" s="225" t="s">
        <v>114</v>
      </c>
      <c r="K137" s="225" t="s">
        <v>68</v>
      </c>
    </row>
    <row r="138" spans="1:11" ht="15" customHeight="1">
      <c r="A138" s="6"/>
      <c r="B138" s="176" t="s">
        <v>413</v>
      </c>
      <c r="C138" s="183">
        <v>5000</v>
      </c>
      <c r="D138" s="171"/>
      <c r="E138" s="171"/>
      <c r="F138" s="171"/>
      <c r="G138" s="212">
        <f t="shared" si="6"/>
        <v>5250</v>
      </c>
      <c r="H138" s="228" t="s">
        <v>61</v>
      </c>
      <c r="I138" s="225" t="s">
        <v>66</v>
      </c>
      <c r="J138" s="225" t="s">
        <v>114</v>
      </c>
      <c r="K138" s="225" t="s">
        <v>68</v>
      </c>
    </row>
    <row r="139" spans="1:11" ht="15" customHeight="1">
      <c r="A139" s="6"/>
      <c r="B139" s="176" t="s">
        <v>414</v>
      </c>
      <c r="C139" s="192">
        <v>260</v>
      </c>
      <c r="D139" s="171"/>
      <c r="E139" s="171"/>
      <c r="F139" s="171"/>
      <c r="G139" s="212">
        <f t="shared" si="6"/>
        <v>273</v>
      </c>
      <c r="H139" s="228" t="s">
        <v>61</v>
      </c>
      <c r="I139" s="225" t="s">
        <v>66</v>
      </c>
      <c r="J139" s="225" t="s">
        <v>114</v>
      </c>
      <c r="K139" s="225" t="s">
        <v>68</v>
      </c>
    </row>
    <row r="140" spans="1:11" ht="15" customHeight="1">
      <c r="A140" s="6"/>
      <c r="B140" s="176" t="s">
        <v>414</v>
      </c>
      <c r="C140" s="183">
        <v>280</v>
      </c>
      <c r="D140" s="171"/>
      <c r="E140" s="171"/>
      <c r="F140" s="171"/>
      <c r="G140" s="212">
        <f t="shared" si="6"/>
        <v>294</v>
      </c>
      <c r="H140" s="228" t="s">
        <v>61</v>
      </c>
      <c r="I140" s="225" t="s">
        <v>66</v>
      </c>
      <c r="J140" s="225" t="s">
        <v>114</v>
      </c>
      <c r="K140" s="225" t="s">
        <v>68</v>
      </c>
    </row>
    <row r="141" spans="1:11" ht="15" customHeight="1">
      <c r="A141" s="6"/>
      <c r="B141" s="176" t="s">
        <v>415</v>
      </c>
      <c r="C141" s="183">
        <v>100</v>
      </c>
      <c r="D141" s="171"/>
      <c r="E141" s="171"/>
      <c r="F141" s="171"/>
      <c r="G141" s="212">
        <f t="shared" si="6"/>
        <v>105</v>
      </c>
      <c r="H141" s="228" t="s">
        <v>61</v>
      </c>
      <c r="I141" s="225" t="s">
        <v>66</v>
      </c>
      <c r="J141" s="225" t="s">
        <v>114</v>
      </c>
      <c r="K141" s="225" t="s">
        <v>68</v>
      </c>
    </row>
    <row r="142" spans="1:11" ht="15" customHeight="1">
      <c r="A142" s="6"/>
      <c r="B142" s="176" t="s">
        <v>416</v>
      </c>
      <c r="C142" s="183">
        <v>1600</v>
      </c>
      <c r="D142" s="171"/>
      <c r="E142" s="171"/>
      <c r="F142" s="171"/>
      <c r="G142" s="212">
        <f t="shared" si="6"/>
        <v>1680</v>
      </c>
      <c r="H142" s="228" t="s">
        <v>61</v>
      </c>
      <c r="I142" s="225" t="s">
        <v>66</v>
      </c>
      <c r="J142" s="225" t="s">
        <v>114</v>
      </c>
      <c r="K142" s="225" t="s">
        <v>68</v>
      </c>
    </row>
    <row r="143" spans="1:11" ht="15" customHeight="1">
      <c r="A143" s="6"/>
      <c r="B143" s="193" t="s">
        <v>417</v>
      </c>
      <c r="C143" s="194">
        <v>500</v>
      </c>
      <c r="D143" s="171"/>
      <c r="E143" s="171"/>
      <c r="F143" s="171"/>
      <c r="G143" s="212">
        <f t="shared" si="6"/>
        <v>525</v>
      </c>
      <c r="H143" s="228" t="s">
        <v>61</v>
      </c>
      <c r="I143" s="225" t="s">
        <v>66</v>
      </c>
      <c r="J143" s="225" t="s">
        <v>114</v>
      </c>
      <c r="K143" s="225" t="s">
        <v>68</v>
      </c>
    </row>
    <row r="144" spans="1:11" ht="15" customHeight="1">
      <c r="A144" s="6"/>
      <c r="B144" s="176" t="s">
        <v>418</v>
      </c>
      <c r="C144" s="177">
        <v>14000</v>
      </c>
      <c r="D144" s="171"/>
      <c r="E144" s="171"/>
      <c r="F144" s="171"/>
      <c r="G144" s="212">
        <f t="shared" si="6"/>
        <v>14700</v>
      </c>
      <c r="H144" s="228" t="s">
        <v>61</v>
      </c>
      <c r="I144" s="225" t="s">
        <v>66</v>
      </c>
      <c r="J144" s="225" t="s">
        <v>114</v>
      </c>
      <c r="K144" s="225" t="s">
        <v>68</v>
      </c>
    </row>
    <row r="145" spans="1:11" ht="15" customHeight="1">
      <c r="A145" s="6"/>
      <c r="B145" s="176" t="s">
        <v>419</v>
      </c>
      <c r="C145" s="177">
        <v>3000</v>
      </c>
      <c r="D145" s="171"/>
      <c r="E145" s="171"/>
      <c r="F145" s="171"/>
      <c r="G145" s="212">
        <f t="shared" si="6"/>
        <v>3150</v>
      </c>
      <c r="H145" s="228" t="s">
        <v>61</v>
      </c>
      <c r="I145" s="225" t="s">
        <v>66</v>
      </c>
      <c r="J145" s="225" t="s">
        <v>114</v>
      </c>
      <c r="K145" s="225" t="s">
        <v>68</v>
      </c>
    </row>
    <row r="146" spans="1:11" ht="15" customHeight="1">
      <c r="A146" s="6"/>
      <c r="B146" s="176" t="s">
        <v>420</v>
      </c>
      <c r="C146" s="177">
        <v>500</v>
      </c>
      <c r="D146" s="171"/>
      <c r="E146" s="171"/>
      <c r="F146" s="171"/>
      <c r="G146" s="212">
        <f t="shared" si="6"/>
        <v>525</v>
      </c>
      <c r="H146" s="228" t="s">
        <v>61</v>
      </c>
      <c r="I146" s="225" t="s">
        <v>66</v>
      </c>
      <c r="J146" s="225" t="s">
        <v>114</v>
      </c>
      <c r="K146" s="225" t="s">
        <v>68</v>
      </c>
    </row>
    <row r="147" spans="1:11" ht="15" customHeight="1">
      <c r="A147" s="6"/>
      <c r="B147" s="176" t="s">
        <v>421</v>
      </c>
      <c r="C147" s="177">
        <v>6000</v>
      </c>
      <c r="D147" s="171"/>
      <c r="E147" s="171"/>
      <c r="F147" s="171"/>
      <c r="G147" s="212">
        <f t="shared" si="6"/>
        <v>6300</v>
      </c>
      <c r="H147" s="228" t="s">
        <v>61</v>
      </c>
      <c r="I147" s="225" t="s">
        <v>66</v>
      </c>
      <c r="J147" s="225" t="s">
        <v>114</v>
      </c>
      <c r="K147" s="225" t="s">
        <v>68</v>
      </c>
    </row>
    <row r="148" spans="1:11" ht="15" customHeight="1">
      <c r="A148" s="6"/>
      <c r="B148" s="176" t="s">
        <v>421</v>
      </c>
      <c r="C148" s="177">
        <v>4000</v>
      </c>
      <c r="D148" s="171"/>
      <c r="E148" s="171"/>
      <c r="F148" s="171"/>
      <c r="G148" s="212">
        <f t="shared" si="6"/>
        <v>4200</v>
      </c>
      <c r="H148" s="228" t="s">
        <v>61</v>
      </c>
      <c r="I148" s="225" t="s">
        <v>66</v>
      </c>
      <c r="J148" s="225" t="s">
        <v>114</v>
      </c>
      <c r="K148" s="225" t="s">
        <v>68</v>
      </c>
    </row>
    <row r="149" spans="1:11" ht="15" customHeight="1">
      <c r="A149" s="6"/>
      <c r="B149" s="176" t="s">
        <v>422</v>
      </c>
      <c r="C149" s="177">
        <v>150</v>
      </c>
      <c r="D149" s="171"/>
      <c r="E149" s="171"/>
      <c r="F149" s="171"/>
      <c r="G149" s="212">
        <f t="shared" si="6"/>
        <v>157.5</v>
      </c>
      <c r="H149" s="228" t="s">
        <v>61</v>
      </c>
      <c r="I149" s="225" t="s">
        <v>66</v>
      </c>
      <c r="J149" s="225" t="s">
        <v>114</v>
      </c>
      <c r="K149" s="225" t="s">
        <v>68</v>
      </c>
    </row>
    <row r="150" spans="1:11" ht="15" customHeight="1">
      <c r="A150" s="6"/>
      <c r="B150" s="176" t="s">
        <v>423</v>
      </c>
      <c r="C150" s="177">
        <v>40</v>
      </c>
      <c r="D150" s="171"/>
      <c r="E150" s="171"/>
      <c r="F150" s="171"/>
      <c r="G150" s="212">
        <f t="shared" si="6"/>
        <v>42</v>
      </c>
      <c r="H150" s="228" t="s">
        <v>61</v>
      </c>
      <c r="I150" s="225" t="s">
        <v>66</v>
      </c>
      <c r="J150" s="225" t="s">
        <v>114</v>
      </c>
      <c r="K150" s="225" t="s">
        <v>68</v>
      </c>
    </row>
    <row r="151" spans="1:11" ht="15" customHeight="1">
      <c r="A151" s="6"/>
      <c r="B151" s="176" t="s">
        <v>424</v>
      </c>
      <c r="C151" s="177">
        <v>1200</v>
      </c>
      <c r="D151" s="171"/>
      <c r="E151" s="171"/>
      <c r="F151" s="171"/>
      <c r="G151" s="212">
        <f t="shared" si="6"/>
        <v>1260</v>
      </c>
      <c r="H151" s="228" t="s">
        <v>61</v>
      </c>
      <c r="I151" s="225" t="s">
        <v>66</v>
      </c>
      <c r="J151" s="225" t="s">
        <v>114</v>
      </c>
      <c r="K151" s="225" t="s">
        <v>68</v>
      </c>
    </row>
    <row r="152" spans="1:11" ht="15" customHeight="1">
      <c r="A152" s="6"/>
      <c r="B152" s="176" t="s">
        <v>425</v>
      </c>
      <c r="C152" s="177">
        <v>10500</v>
      </c>
      <c r="D152" s="171"/>
      <c r="E152" s="171"/>
      <c r="F152" s="171"/>
      <c r="G152" s="212">
        <f t="shared" si="6"/>
        <v>11025</v>
      </c>
      <c r="H152" s="228" t="s">
        <v>61</v>
      </c>
      <c r="I152" s="225" t="s">
        <v>66</v>
      </c>
      <c r="J152" s="225" t="s">
        <v>114</v>
      </c>
      <c r="K152" s="225" t="s">
        <v>68</v>
      </c>
    </row>
    <row r="153" spans="1:11" ht="15" customHeight="1">
      <c r="A153" s="6"/>
      <c r="B153" s="176" t="s">
        <v>426</v>
      </c>
      <c r="C153" s="177">
        <v>500</v>
      </c>
      <c r="D153" s="171"/>
      <c r="E153" s="171"/>
      <c r="F153" s="171"/>
      <c r="G153" s="212">
        <f t="shared" si="6"/>
        <v>525</v>
      </c>
      <c r="H153" s="228" t="s">
        <v>61</v>
      </c>
      <c r="I153" s="225" t="s">
        <v>66</v>
      </c>
      <c r="J153" s="225" t="s">
        <v>114</v>
      </c>
      <c r="K153" s="225" t="s">
        <v>68</v>
      </c>
    </row>
    <row r="154" spans="1:11" ht="15" customHeight="1">
      <c r="A154" s="6"/>
      <c r="B154" s="176" t="s">
        <v>427</v>
      </c>
      <c r="C154" s="177">
        <v>1200</v>
      </c>
      <c r="D154" s="171"/>
      <c r="E154" s="171"/>
      <c r="F154" s="171"/>
      <c r="G154" s="212">
        <f t="shared" si="6"/>
        <v>1260</v>
      </c>
      <c r="H154" s="228" t="s">
        <v>61</v>
      </c>
      <c r="I154" s="225" t="s">
        <v>66</v>
      </c>
      <c r="J154" s="225" t="s">
        <v>114</v>
      </c>
      <c r="K154" s="225" t="s">
        <v>68</v>
      </c>
    </row>
    <row r="155" spans="1:11" ht="15" customHeight="1">
      <c r="A155" s="6"/>
      <c r="B155" s="176" t="s">
        <v>412</v>
      </c>
      <c r="C155" s="177">
        <v>700</v>
      </c>
      <c r="D155" s="171"/>
      <c r="E155" s="171"/>
      <c r="F155" s="171"/>
      <c r="G155" s="212">
        <f t="shared" si="6"/>
        <v>735</v>
      </c>
      <c r="H155" s="228" t="s">
        <v>61</v>
      </c>
      <c r="I155" s="225" t="s">
        <v>66</v>
      </c>
      <c r="J155" s="225" t="s">
        <v>114</v>
      </c>
      <c r="K155" s="225" t="s">
        <v>68</v>
      </c>
    </row>
    <row r="156" spans="1:11" ht="15" customHeight="1">
      <c r="A156" s="6"/>
      <c r="B156" s="176" t="s">
        <v>428</v>
      </c>
      <c r="C156" s="177">
        <v>800</v>
      </c>
      <c r="D156" s="171"/>
      <c r="E156" s="171"/>
      <c r="F156" s="171"/>
      <c r="G156" s="212">
        <f t="shared" si="6"/>
        <v>840</v>
      </c>
      <c r="H156" s="228" t="s">
        <v>61</v>
      </c>
      <c r="I156" s="225" t="s">
        <v>66</v>
      </c>
      <c r="J156" s="225" t="s">
        <v>114</v>
      </c>
      <c r="K156" s="225" t="s">
        <v>68</v>
      </c>
    </row>
    <row r="157" spans="1:11" ht="15" customHeight="1">
      <c r="A157" s="6"/>
      <c r="B157" s="176" t="s">
        <v>428</v>
      </c>
      <c r="C157" s="177">
        <v>15</v>
      </c>
      <c r="D157" s="171"/>
      <c r="E157" s="171"/>
      <c r="F157" s="171"/>
      <c r="G157" s="212">
        <f t="shared" si="6"/>
        <v>15.75</v>
      </c>
      <c r="H157" s="228" t="s">
        <v>61</v>
      </c>
      <c r="I157" s="225" t="s">
        <v>66</v>
      </c>
      <c r="J157" s="225" t="s">
        <v>114</v>
      </c>
      <c r="K157" s="225" t="s">
        <v>68</v>
      </c>
    </row>
    <row r="158" spans="1:11" ht="15" customHeight="1">
      <c r="A158" s="6"/>
      <c r="B158" s="176" t="s">
        <v>429</v>
      </c>
      <c r="C158" s="177">
        <v>40</v>
      </c>
      <c r="D158" s="171"/>
      <c r="E158" s="171"/>
      <c r="F158" s="171"/>
      <c r="G158" s="212">
        <f t="shared" si="6"/>
        <v>42</v>
      </c>
      <c r="H158" s="228" t="s">
        <v>61</v>
      </c>
      <c r="I158" s="225" t="s">
        <v>66</v>
      </c>
      <c r="J158" s="225" t="s">
        <v>114</v>
      </c>
      <c r="K158" s="225" t="s">
        <v>68</v>
      </c>
    </row>
    <row r="159" spans="1:11" ht="15" customHeight="1">
      <c r="A159" s="6"/>
      <c r="B159" s="176" t="s">
        <v>430</v>
      </c>
      <c r="C159" s="177">
        <v>350</v>
      </c>
      <c r="D159" s="171"/>
      <c r="E159" s="171"/>
      <c r="F159" s="171"/>
      <c r="G159" s="212">
        <f t="shared" si="6"/>
        <v>367.5</v>
      </c>
      <c r="H159" s="228" t="s">
        <v>61</v>
      </c>
      <c r="I159" s="225" t="s">
        <v>66</v>
      </c>
      <c r="J159" s="225" t="s">
        <v>114</v>
      </c>
      <c r="K159" s="225" t="s">
        <v>68</v>
      </c>
    </row>
    <row r="160" spans="1:11" ht="15" customHeight="1">
      <c r="A160" s="6"/>
      <c r="B160" s="176" t="s">
        <v>430</v>
      </c>
      <c r="C160" s="177">
        <v>50</v>
      </c>
      <c r="D160" s="171"/>
      <c r="E160" s="171"/>
      <c r="F160" s="171"/>
      <c r="G160" s="212">
        <f t="shared" si="6"/>
        <v>52.5</v>
      </c>
      <c r="H160" s="228" t="s">
        <v>61</v>
      </c>
      <c r="I160" s="225" t="s">
        <v>66</v>
      </c>
      <c r="J160" s="225" t="s">
        <v>114</v>
      </c>
      <c r="K160" s="225" t="s">
        <v>68</v>
      </c>
    </row>
    <row r="161" spans="1:11" ht="15" customHeight="1">
      <c r="A161" s="6"/>
      <c r="B161" s="176" t="s">
        <v>430</v>
      </c>
      <c r="C161" s="177">
        <v>2000</v>
      </c>
      <c r="D161" s="171"/>
      <c r="E161" s="171"/>
      <c r="F161" s="171"/>
      <c r="G161" s="212">
        <f t="shared" si="6"/>
        <v>2100</v>
      </c>
      <c r="H161" s="228" t="s">
        <v>61</v>
      </c>
      <c r="I161" s="225" t="s">
        <v>66</v>
      </c>
      <c r="J161" s="225" t="s">
        <v>114</v>
      </c>
      <c r="K161" s="225" t="s">
        <v>68</v>
      </c>
    </row>
    <row r="162" spans="1:11" ht="15" customHeight="1">
      <c r="A162" s="6"/>
      <c r="B162" s="176" t="s">
        <v>430</v>
      </c>
      <c r="C162" s="177">
        <v>37000</v>
      </c>
      <c r="D162" s="171"/>
      <c r="E162" s="171"/>
      <c r="F162" s="171"/>
      <c r="G162" s="212">
        <f t="shared" si="6"/>
        <v>38850</v>
      </c>
      <c r="H162" s="228" t="s">
        <v>61</v>
      </c>
      <c r="I162" s="225" t="s">
        <v>66</v>
      </c>
      <c r="J162" s="225" t="s">
        <v>114</v>
      </c>
      <c r="K162" s="225" t="s">
        <v>68</v>
      </c>
    </row>
    <row r="163" spans="1:11" ht="15" customHeight="1">
      <c r="A163" s="6"/>
      <c r="B163" s="176" t="s">
        <v>431</v>
      </c>
      <c r="C163" s="177">
        <v>33000</v>
      </c>
      <c r="D163" s="171"/>
      <c r="E163" s="171"/>
      <c r="F163" s="171"/>
      <c r="G163" s="212">
        <f t="shared" si="6"/>
        <v>34650</v>
      </c>
      <c r="H163" s="228" t="s">
        <v>61</v>
      </c>
      <c r="I163" s="225" t="s">
        <v>66</v>
      </c>
      <c r="J163" s="225" t="s">
        <v>114</v>
      </c>
      <c r="K163" s="225" t="s">
        <v>68</v>
      </c>
    </row>
    <row r="164" spans="1:11" ht="15" customHeight="1">
      <c r="A164" s="6"/>
      <c r="B164" s="176" t="s">
        <v>431</v>
      </c>
      <c r="C164" s="177">
        <v>20000</v>
      </c>
      <c r="D164" s="171"/>
      <c r="E164" s="171"/>
      <c r="F164" s="171"/>
      <c r="G164" s="212">
        <f t="shared" si="6"/>
        <v>21000</v>
      </c>
      <c r="H164" s="228" t="s">
        <v>61</v>
      </c>
      <c r="I164" s="225" t="s">
        <v>66</v>
      </c>
      <c r="J164" s="225" t="s">
        <v>114</v>
      </c>
      <c r="K164" s="225" t="s">
        <v>68</v>
      </c>
    </row>
    <row r="165" spans="1:11" ht="15" customHeight="1">
      <c r="A165" s="6"/>
      <c r="B165" s="176" t="s">
        <v>431</v>
      </c>
      <c r="C165" s="177">
        <v>8500</v>
      </c>
      <c r="D165" s="171"/>
      <c r="E165" s="171"/>
      <c r="F165" s="171"/>
      <c r="G165" s="212">
        <f t="shared" si="6"/>
        <v>8925</v>
      </c>
      <c r="H165" s="228" t="s">
        <v>61</v>
      </c>
      <c r="I165" s="225" t="s">
        <v>66</v>
      </c>
      <c r="J165" s="225" t="s">
        <v>114</v>
      </c>
      <c r="K165" s="225" t="s">
        <v>68</v>
      </c>
    </row>
    <row r="166" spans="1:11" ht="15" customHeight="1">
      <c r="A166" s="6"/>
      <c r="B166" s="176" t="s">
        <v>431</v>
      </c>
      <c r="C166" s="177">
        <v>1200</v>
      </c>
      <c r="D166" s="171"/>
      <c r="E166" s="171"/>
      <c r="F166" s="171"/>
      <c r="G166" s="212">
        <f t="shared" si="6"/>
        <v>1260</v>
      </c>
      <c r="H166" s="228" t="s">
        <v>61</v>
      </c>
      <c r="I166" s="225" t="s">
        <v>66</v>
      </c>
      <c r="J166" s="225" t="s">
        <v>114</v>
      </c>
      <c r="K166" s="225" t="s">
        <v>68</v>
      </c>
    </row>
    <row r="167" spans="1:11" ht="15" customHeight="1">
      <c r="A167" s="6"/>
      <c r="B167" s="176" t="s">
        <v>432</v>
      </c>
      <c r="C167" s="177">
        <v>100</v>
      </c>
      <c r="D167" s="171"/>
      <c r="E167" s="171"/>
      <c r="F167" s="171"/>
      <c r="G167" s="212">
        <f t="shared" si="6"/>
        <v>105</v>
      </c>
      <c r="H167" s="228" t="s">
        <v>61</v>
      </c>
      <c r="I167" s="225" t="s">
        <v>66</v>
      </c>
      <c r="J167" s="225" t="s">
        <v>114</v>
      </c>
      <c r="K167" s="225" t="s">
        <v>68</v>
      </c>
    </row>
    <row r="168" spans="1:11" ht="15" customHeight="1">
      <c r="A168" s="6"/>
      <c r="B168" s="176" t="s">
        <v>433</v>
      </c>
      <c r="C168" s="177">
        <v>2200</v>
      </c>
      <c r="D168" s="171"/>
      <c r="E168" s="171"/>
      <c r="F168" s="171"/>
      <c r="G168" s="212">
        <f t="shared" si="6"/>
        <v>2310</v>
      </c>
      <c r="H168" s="228" t="s">
        <v>61</v>
      </c>
      <c r="I168" s="225" t="s">
        <v>66</v>
      </c>
      <c r="J168" s="225" t="s">
        <v>114</v>
      </c>
      <c r="K168" s="225" t="s">
        <v>68</v>
      </c>
    </row>
    <row r="169" spans="1:11" ht="15" customHeight="1">
      <c r="A169" s="6"/>
      <c r="B169" s="176" t="s">
        <v>434</v>
      </c>
      <c r="C169" s="177">
        <v>95000</v>
      </c>
      <c r="D169" s="171"/>
      <c r="E169" s="171"/>
      <c r="F169" s="171"/>
      <c r="G169" s="212">
        <f t="shared" si="6"/>
        <v>99750</v>
      </c>
      <c r="H169" s="228" t="s">
        <v>61</v>
      </c>
      <c r="I169" s="225" t="s">
        <v>66</v>
      </c>
      <c r="J169" s="225" t="s">
        <v>114</v>
      </c>
      <c r="K169" s="225" t="s">
        <v>68</v>
      </c>
    </row>
    <row r="170" spans="1:11" ht="15" customHeight="1">
      <c r="A170" s="6"/>
      <c r="B170" s="176" t="s">
        <v>435</v>
      </c>
      <c r="C170" s="177">
        <v>60</v>
      </c>
      <c r="D170" s="171"/>
      <c r="E170" s="171"/>
      <c r="F170" s="171"/>
      <c r="G170" s="212">
        <f t="shared" si="6"/>
        <v>63</v>
      </c>
      <c r="H170" s="228" t="s">
        <v>61</v>
      </c>
      <c r="I170" s="225" t="s">
        <v>66</v>
      </c>
      <c r="J170" s="225" t="s">
        <v>114</v>
      </c>
      <c r="K170" s="225" t="s">
        <v>68</v>
      </c>
    </row>
    <row r="171" spans="1:11" ht="15" customHeight="1">
      <c r="A171" s="6"/>
      <c r="B171" s="176" t="s">
        <v>436</v>
      </c>
      <c r="C171" s="177">
        <v>15</v>
      </c>
      <c r="D171" s="171"/>
      <c r="E171" s="171"/>
      <c r="F171" s="171"/>
      <c r="G171" s="212">
        <f t="shared" si="6"/>
        <v>15.75</v>
      </c>
      <c r="H171" s="228" t="s">
        <v>61</v>
      </c>
      <c r="I171" s="225" t="s">
        <v>66</v>
      </c>
      <c r="J171" s="225" t="s">
        <v>114</v>
      </c>
      <c r="K171" s="225" t="s">
        <v>68</v>
      </c>
    </row>
    <row r="172" spans="1:11" ht="15" customHeight="1">
      <c r="A172" s="6"/>
      <c r="B172" s="176" t="s">
        <v>437</v>
      </c>
      <c r="C172" s="177">
        <v>900</v>
      </c>
      <c r="D172" s="171"/>
      <c r="E172" s="171"/>
      <c r="F172" s="171"/>
      <c r="G172" s="212">
        <f t="shared" si="6"/>
        <v>945</v>
      </c>
      <c r="H172" s="228" t="s">
        <v>61</v>
      </c>
      <c r="I172" s="225" t="s">
        <v>66</v>
      </c>
      <c r="J172" s="225" t="s">
        <v>114</v>
      </c>
      <c r="K172" s="225" t="s">
        <v>68</v>
      </c>
    </row>
    <row r="173" spans="1:11" ht="15" customHeight="1">
      <c r="A173" s="6"/>
      <c r="B173" s="176" t="s">
        <v>438</v>
      </c>
      <c r="C173" s="177">
        <v>300</v>
      </c>
      <c r="D173" s="171"/>
      <c r="E173" s="171"/>
      <c r="F173" s="171"/>
      <c r="G173" s="212">
        <f t="shared" si="6"/>
        <v>315</v>
      </c>
      <c r="H173" s="228" t="s">
        <v>61</v>
      </c>
      <c r="I173" s="225" t="s">
        <v>66</v>
      </c>
      <c r="J173" s="225" t="s">
        <v>114</v>
      </c>
      <c r="K173" s="225" t="s">
        <v>68</v>
      </c>
    </row>
    <row r="174" spans="1:11" ht="15" customHeight="1">
      <c r="A174" s="6"/>
      <c r="B174" s="176" t="s">
        <v>439</v>
      </c>
      <c r="C174" s="177">
        <v>8500</v>
      </c>
      <c r="D174" s="171"/>
      <c r="E174" s="171"/>
      <c r="F174" s="171"/>
      <c r="G174" s="212">
        <f>C174:C546*1.05</f>
        <v>8925</v>
      </c>
      <c r="H174" s="228" t="s">
        <v>61</v>
      </c>
      <c r="I174" s="225" t="s">
        <v>66</v>
      </c>
      <c r="J174" s="225" t="s">
        <v>114</v>
      </c>
      <c r="K174" s="225" t="s">
        <v>68</v>
      </c>
    </row>
    <row r="175" spans="1:11" ht="15" customHeight="1">
      <c r="A175" s="6"/>
      <c r="B175" s="176" t="s">
        <v>439</v>
      </c>
      <c r="C175" s="177">
        <v>200</v>
      </c>
      <c r="D175" s="171"/>
      <c r="E175" s="171"/>
      <c r="F175" s="171"/>
      <c r="G175" s="212">
        <f>C175:C547*1.05</f>
        <v>210</v>
      </c>
      <c r="H175" s="228" t="s">
        <v>61</v>
      </c>
      <c r="I175" s="225" t="s">
        <v>66</v>
      </c>
      <c r="J175" s="225" t="s">
        <v>114</v>
      </c>
      <c r="K175" s="225" t="s">
        <v>68</v>
      </c>
    </row>
    <row r="176" spans="1:11" ht="15" customHeight="1">
      <c r="A176" s="6"/>
      <c r="B176" s="180" t="s">
        <v>404</v>
      </c>
      <c r="C176" s="195">
        <v>14000</v>
      </c>
      <c r="D176" s="171"/>
      <c r="E176" s="171"/>
      <c r="F176" s="171"/>
      <c r="G176" s="212">
        <f>C176:C548*1.05</f>
        <v>14700</v>
      </c>
      <c r="H176" s="228" t="s">
        <v>61</v>
      </c>
      <c r="I176" s="225" t="s">
        <v>66</v>
      </c>
      <c r="J176" s="225" t="s">
        <v>114</v>
      </c>
      <c r="K176" s="225" t="s">
        <v>68</v>
      </c>
    </row>
    <row r="177" spans="1:11" ht="15" customHeight="1">
      <c r="A177" s="6"/>
      <c r="B177" s="180" t="s">
        <v>404</v>
      </c>
      <c r="C177" s="195">
        <v>350</v>
      </c>
      <c r="D177" s="171"/>
      <c r="E177" s="171"/>
      <c r="F177" s="171"/>
      <c r="G177" s="212">
        <f>C177:C551*1.05</f>
        <v>367.5</v>
      </c>
      <c r="H177" s="228" t="s">
        <v>61</v>
      </c>
      <c r="I177" s="225" t="s">
        <v>66</v>
      </c>
      <c r="J177" s="225" t="s">
        <v>114</v>
      </c>
      <c r="K177" s="225" t="s">
        <v>68</v>
      </c>
    </row>
    <row r="178" spans="1:11" ht="15" customHeight="1">
      <c r="A178" s="6"/>
      <c r="B178" s="180" t="s">
        <v>440</v>
      </c>
      <c r="C178" s="177">
        <v>11000</v>
      </c>
      <c r="D178" s="171"/>
      <c r="E178" s="171"/>
      <c r="F178" s="171"/>
      <c r="G178" s="212">
        <f>C178:C552*1.05</f>
        <v>11550</v>
      </c>
      <c r="H178" s="228" t="s">
        <v>61</v>
      </c>
      <c r="I178" s="225" t="s">
        <v>66</v>
      </c>
      <c r="J178" s="225" t="s">
        <v>114</v>
      </c>
      <c r="K178" s="225" t="s">
        <v>68</v>
      </c>
    </row>
    <row r="179" spans="1:11" ht="15" customHeight="1">
      <c r="A179" s="6"/>
      <c r="B179" s="180" t="s">
        <v>440</v>
      </c>
      <c r="C179" s="177">
        <v>700</v>
      </c>
      <c r="D179" s="171"/>
      <c r="E179" s="171"/>
      <c r="F179" s="171"/>
      <c r="G179" s="212">
        <f>C179:C552*1.05</f>
        <v>735</v>
      </c>
      <c r="H179" s="228" t="s">
        <v>61</v>
      </c>
      <c r="I179" s="225" t="s">
        <v>66</v>
      </c>
      <c r="J179" s="225" t="s">
        <v>114</v>
      </c>
      <c r="K179" s="225" t="s">
        <v>68</v>
      </c>
    </row>
    <row r="180" spans="1:11" ht="15" customHeight="1">
      <c r="A180" s="6"/>
      <c r="B180" s="180" t="s">
        <v>440</v>
      </c>
      <c r="C180" s="177">
        <v>1800</v>
      </c>
      <c r="D180" s="171"/>
      <c r="E180" s="171"/>
      <c r="F180" s="171"/>
      <c r="G180" s="212">
        <f t="shared" ref="G180:G209" si="7">C180:C552*1.05</f>
        <v>1890</v>
      </c>
      <c r="H180" s="228" t="s">
        <v>61</v>
      </c>
      <c r="I180" s="225" t="s">
        <v>66</v>
      </c>
      <c r="J180" s="225" t="s">
        <v>114</v>
      </c>
      <c r="K180" s="225" t="s">
        <v>68</v>
      </c>
    </row>
    <row r="181" spans="1:11" ht="15" customHeight="1">
      <c r="A181" s="6"/>
      <c r="B181" s="178" t="s">
        <v>441</v>
      </c>
      <c r="C181" s="177">
        <v>100</v>
      </c>
      <c r="D181" s="171"/>
      <c r="E181" s="171"/>
      <c r="F181" s="171"/>
      <c r="G181" s="212">
        <f t="shared" si="7"/>
        <v>105</v>
      </c>
      <c r="H181" s="228" t="s">
        <v>61</v>
      </c>
      <c r="I181" s="225" t="s">
        <v>66</v>
      </c>
      <c r="J181" s="225" t="s">
        <v>114</v>
      </c>
      <c r="K181" s="225" t="s">
        <v>68</v>
      </c>
    </row>
    <row r="182" spans="1:11" ht="15" customHeight="1">
      <c r="A182" s="6"/>
      <c r="B182" s="176" t="s">
        <v>442</v>
      </c>
      <c r="C182" s="196">
        <v>500</v>
      </c>
      <c r="D182" s="171"/>
      <c r="E182" s="171"/>
      <c r="F182" s="171"/>
      <c r="G182" s="212">
        <f t="shared" si="7"/>
        <v>525</v>
      </c>
      <c r="H182" s="228" t="s">
        <v>61</v>
      </c>
      <c r="I182" s="225" t="s">
        <v>66</v>
      </c>
      <c r="J182" s="225" t="s">
        <v>114</v>
      </c>
      <c r="K182" s="225" t="s">
        <v>68</v>
      </c>
    </row>
    <row r="183" spans="1:11" ht="15" customHeight="1">
      <c r="A183" s="6"/>
      <c r="B183" s="176" t="s">
        <v>443</v>
      </c>
      <c r="C183" s="196">
        <v>400</v>
      </c>
      <c r="D183" s="171"/>
      <c r="E183" s="171"/>
      <c r="F183" s="171"/>
      <c r="G183" s="212">
        <f t="shared" si="7"/>
        <v>420</v>
      </c>
      <c r="H183" s="228" t="s">
        <v>61</v>
      </c>
      <c r="I183" s="225" t="s">
        <v>66</v>
      </c>
      <c r="J183" s="225" t="s">
        <v>114</v>
      </c>
      <c r="K183" s="225" t="s">
        <v>68</v>
      </c>
    </row>
    <row r="184" spans="1:11" ht="15" customHeight="1">
      <c r="A184" s="6"/>
      <c r="B184" s="176" t="s">
        <v>443</v>
      </c>
      <c r="C184" s="183">
        <v>400</v>
      </c>
      <c r="D184" s="171"/>
      <c r="E184" s="171"/>
      <c r="F184" s="171"/>
      <c r="G184" s="212">
        <f t="shared" si="7"/>
        <v>420</v>
      </c>
      <c r="H184" s="228" t="s">
        <v>61</v>
      </c>
      <c r="I184" s="225" t="s">
        <v>66</v>
      </c>
      <c r="J184" s="225" t="s">
        <v>114</v>
      </c>
      <c r="K184" s="225" t="s">
        <v>68</v>
      </c>
    </row>
    <row r="185" spans="1:11" ht="15" customHeight="1">
      <c r="A185" s="6"/>
      <c r="B185" s="180" t="s">
        <v>444</v>
      </c>
      <c r="C185" s="177">
        <v>3500</v>
      </c>
      <c r="D185" s="171"/>
      <c r="E185" s="171"/>
      <c r="F185" s="171"/>
      <c r="G185" s="212">
        <f t="shared" si="7"/>
        <v>3675</v>
      </c>
      <c r="H185" s="228" t="s">
        <v>61</v>
      </c>
      <c r="I185" s="225" t="s">
        <v>66</v>
      </c>
      <c r="J185" s="225" t="s">
        <v>114</v>
      </c>
      <c r="K185" s="225" t="s">
        <v>68</v>
      </c>
    </row>
    <row r="186" spans="1:11" ht="15" customHeight="1">
      <c r="A186" s="6"/>
      <c r="B186" s="180" t="s">
        <v>445</v>
      </c>
      <c r="C186" s="177">
        <v>100</v>
      </c>
      <c r="D186" s="171"/>
      <c r="E186" s="171"/>
      <c r="F186" s="171"/>
      <c r="G186" s="212">
        <f t="shared" si="7"/>
        <v>105</v>
      </c>
      <c r="H186" s="228" t="s">
        <v>61</v>
      </c>
      <c r="I186" s="225" t="s">
        <v>66</v>
      </c>
      <c r="J186" s="225" t="s">
        <v>114</v>
      </c>
      <c r="K186" s="225" t="s">
        <v>68</v>
      </c>
    </row>
    <row r="187" spans="1:11" ht="15" customHeight="1">
      <c r="A187" s="6"/>
      <c r="B187" s="176" t="s">
        <v>446</v>
      </c>
      <c r="C187" s="177">
        <v>14100</v>
      </c>
      <c r="D187" s="171"/>
      <c r="E187" s="171"/>
      <c r="F187" s="171"/>
      <c r="G187" s="212">
        <f t="shared" si="7"/>
        <v>14805</v>
      </c>
      <c r="H187" s="228" t="s">
        <v>61</v>
      </c>
      <c r="I187" s="225" t="s">
        <v>66</v>
      </c>
      <c r="J187" s="225" t="s">
        <v>114</v>
      </c>
      <c r="K187" s="225" t="s">
        <v>68</v>
      </c>
    </row>
    <row r="188" spans="1:11" ht="15" customHeight="1">
      <c r="A188" s="6"/>
      <c r="B188" s="180" t="s">
        <v>447</v>
      </c>
      <c r="C188" s="177">
        <v>70</v>
      </c>
      <c r="D188" s="171"/>
      <c r="E188" s="171"/>
      <c r="F188" s="171"/>
      <c r="G188" s="212">
        <f t="shared" si="7"/>
        <v>73.5</v>
      </c>
      <c r="H188" s="228" t="s">
        <v>61</v>
      </c>
      <c r="I188" s="225" t="s">
        <v>66</v>
      </c>
      <c r="J188" s="225" t="s">
        <v>114</v>
      </c>
      <c r="K188" s="225" t="s">
        <v>68</v>
      </c>
    </row>
    <row r="189" spans="1:11" ht="15" customHeight="1">
      <c r="A189" s="6"/>
      <c r="B189" s="180" t="s">
        <v>448</v>
      </c>
      <c r="C189" s="177">
        <v>11000</v>
      </c>
      <c r="D189" s="171"/>
      <c r="E189" s="171"/>
      <c r="F189" s="171"/>
      <c r="G189" s="212">
        <f t="shared" si="7"/>
        <v>11550</v>
      </c>
      <c r="H189" s="228" t="s">
        <v>61</v>
      </c>
      <c r="I189" s="225" t="s">
        <v>66</v>
      </c>
      <c r="J189" s="225" t="s">
        <v>114</v>
      </c>
      <c r="K189" s="225" t="s">
        <v>68</v>
      </c>
    </row>
    <row r="190" spans="1:11" ht="15" customHeight="1">
      <c r="A190" s="6"/>
      <c r="B190" s="176" t="s">
        <v>449</v>
      </c>
      <c r="C190" s="177">
        <v>5000</v>
      </c>
      <c r="D190" s="171"/>
      <c r="E190" s="171"/>
      <c r="F190" s="171"/>
      <c r="G190" s="212">
        <f t="shared" si="7"/>
        <v>5250</v>
      </c>
      <c r="H190" s="228" t="s">
        <v>61</v>
      </c>
      <c r="I190" s="225" t="s">
        <v>66</v>
      </c>
      <c r="J190" s="225" t="s">
        <v>114</v>
      </c>
      <c r="K190" s="225" t="s">
        <v>68</v>
      </c>
    </row>
    <row r="191" spans="1:11" ht="15" customHeight="1">
      <c r="A191" s="6"/>
      <c r="B191" s="176" t="s">
        <v>449</v>
      </c>
      <c r="C191" s="177">
        <v>210</v>
      </c>
      <c r="D191" s="171"/>
      <c r="E191" s="171"/>
      <c r="F191" s="171"/>
      <c r="G191" s="212">
        <f t="shared" si="7"/>
        <v>220.5</v>
      </c>
      <c r="H191" s="228" t="s">
        <v>61</v>
      </c>
      <c r="I191" s="225" t="s">
        <v>66</v>
      </c>
      <c r="J191" s="225" t="s">
        <v>114</v>
      </c>
      <c r="K191" s="225" t="s">
        <v>68</v>
      </c>
    </row>
    <row r="192" spans="1:11" ht="15" customHeight="1">
      <c r="A192" s="6"/>
      <c r="B192" s="197" t="s">
        <v>450</v>
      </c>
      <c r="C192" s="198">
        <v>100</v>
      </c>
      <c r="D192" s="171"/>
      <c r="E192" s="171"/>
      <c r="F192" s="171"/>
      <c r="G192" s="212">
        <f t="shared" si="7"/>
        <v>105</v>
      </c>
      <c r="H192" s="228" t="s">
        <v>61</v>
      </c>
      <c r="I192" s="225" t="s">
        <v>66</v>
      </c>
      <c r="J192" s="225" t="s">
        <v>114</v>
      </c>
      <c r="K192" s="225" t="s">
        <v>68</v>
      </c>
    </row>
    <row r="193" spans="1:11" ht="15" customHeight="1">
      <c r="A193" s="6"/>
      <c r="B193" s="180" t="s">
        <v>451</v>
      </c>
      <c r="C193" s="177">
        <v>7000</v>
      </c>
      <c r="D193" s="171"/>
      <c r="E193" s="171"/>
      <c r="F193" s="171"/>
      <c r="G193" s="212">
        <f t="shared" si="7"/>
        <v>7350</v>
      </c>
      <c r="H193" s="228" t="s">
        <v>61</v>
      </c>
      <c r="I193" s="225" t="s">
        <v>66</v>
      </c>
      <c r="J193" s="225" t="s">
        <v>114</v>
      </c>
      <c r="K193" s="225" t="s">
        <v>68</v>
      </c>
    </row>
    <row r="194" spans="1:11" ht="15" customHeight="1">
      <c r="A194" s="6"/>
      <c r="B194" s="193" t="s">
        <v>452</v>
      </c>
      <c r="C194" s="194">
        <v>150</v>
      </c>
      <c r="D194" s="171"/>
      <c r="E194" s="171"/>
      <c r="F194" s="171"/>
      <c r="G194" s="212">
        <f t="shared" si="7"/>
        <v>157.5</v>
      </c>
      <c r="H194" s="228" t="s">
        <v>61</v>
      </c>
      <c r="I194" s="225" t="s">
        <v>66</v>
      </c>
      <c r="J194" s="225" t="s">
        <v>114</v>
      </c>
      <c r="K194" s="225" t="s">
        <v>68</v>
      </c>
    </row>
    <row r="195" spans="1:11" ht="15" customHeight="1">
      <c r="A195" s="6"/>
      <c r="B195" s="176" t="s">
        <v>453</v>
      </c>
      <c r="C195" s="177">
        <v>100</v>
      </c>
      <c r="D195" s="171"/>
      <c r="E195" s="171"/>
      <c r="F195" s="171"/>
      <c r="G195" s="212">
        <f t="shared" si="7"/>
        <v>105</v>
      </c>
      <c r="H195" s="228" t="s">
        <v>61</v>
      </c>
      <c r="I195" s="225" t="s">
        <v>66</v>
      </c>
      <c r="J195" s="225" t="s">
        <v>114</v>
      </c>
      <c r="K195" s="225" t="s">
        <v>68</v>
      </c>
    </row>
    <row r="196" spans="1:11" ht="15" customHeight="1">
      <c r="A196" s="6"/>
      <c r="B196" s="176" t="s">
        <v>454</v>
      </c>
      <c r="C196" s="177">
        <v>30</v>
      </c>
      <c r="D196" s="171"/>
      <c r="E196" s="171"/>
      <c r="F196" s="171"/>
      <c r="G196" s="212">
        <f t="shared" si="7"/>
        <v>31.5</v>
      </c>
      <c r="H196" s="228" t="s">
        <v>61</v>
      </c>
      <c r="I196" s="225" t="s">
        <v>66</v>
      </c>
      <c r="J196" s="225" t="s">
        <v>114</v>
      </c>
      <c r="K196" s="225" t="s">
        <v>68</v>
      </c>
    </row>
    <row r="197" spans="1:11" ht="15" customHeight="1">
      <c r="A197" s="6"/>
      <c r="B197" s="176" t="s">
        <v>455</v>
      </c>
      <c r="C197" s="177">
        <v>1100</v>
      </c>
      <c r="D197" s="171"/>
      <c r="E197" s="171"/>
      <c r="F197" s="171"/>
      <c r="G197" s="212">
        <f t="shared" si="7"/>
        <v>1155</v>
      </c>
      <c r="H197" s="228" t="s">
        <v>61</v>
      </c>
      <c r="I197" s="225" t="s">
        <v>66</v>
      </c>
      <c r="J197" s="225" t="s">
        <v>114</v>
      </c>
      <c r="K197" s="225" t="s">
        <v>68</v>
      </c>
    </row>
    <row r="198" spans="1:11" ht="15" customHeight="1">
      <c r="A198" s="6"/>
      <c r="B198" s="176" t="s">
        <v>455</v>
      </c>
      <c r="C198" s="177">
        <v>1550</v>
      </c>
      <c r="D198" s="171"/>
      <c r="E198" s="171"/>
      <c r="F198" s="171"/>
      <c r="G198" s="212">
        <f t="shared" si="7"/>
        <v>1627.5</v>
      </c>
      <c r="H198" s="228" t="s">
        <v>61</v>
      </c>
      <c r="I198" s="225" t="s">
        <v>66</v>
      </c>
      <c r="J198" s="225" t="s">
        <v>114</v>
      </c>
      <c r="K198" s="225" t="s">
        <v>68</v>
      </c>
    </row>
    <row r="199" spans="1:11" ht="15" customHeight="1">
      <c r="A199" s="6"/>
      <c r="B199" s="176" t="s">
        <v>455</v>
      </c>
      <c r="C199" s="177">
        <v>30</v>
      </c>
      <c r="D199" s="171"/>
      <c r="E199" s="171"/>
      <c r="F199" s="171"/>
      <c r="G199" s="212">
        <f t="shared" si="7"/>
        <v>31.5</v>
      </c>
      <c r="H199" s="228" t="s">
        <v>61</v>
      </c>
      <c r="I199" s="225" t="s">
        <v>66</v>
      </c>
      <c r="J199" s="225" t="s">
        <v>114</v>
      </c>
      <c r="K199" s="225" t="s">
        <v>68</v>
      </c>
    </row>
    <row r="200" spans="1:11" ht="15" customHeight="1">
      <c r="A200" s="6"/>
      <c r="B200" s="176" t="s">
        <v>455</v>
      </c>
      <c r="C200" s="177">
        <v>2000</v>
      </c>
      <c r="D200" s="171"/>
      <c r="E200" s="171"/>
      <c r="F200" s="171"/>
      <c r="G200" s="212">
        <f t="shared" si="7"/>
        <v>2100</v>
      </c>
      <c r="H200" s="228" t="s">
        <v>61</v>
      </c>
      <c r="I200" s="225" t="s">
        <v>66</v>
      </c>
      <c r="J200" s="225" t="s">
        <v>114</v>
      </c>
      <c r="K200" s="225" t="s">
        <v>68</v>
      </c>
    </row>
    <row r="201" spans="1:11" ht="15" customHeight="1">
      <c r="A201" s="6"/>
      <c r="B201" s="176" t="s">
        <v>418</v>
      </c>
      <c r="C201" s="177">
        <v>1500</v>
      </c>
      <c r="D201" s="171"/>
      <c r="E201" s="171"/>
      <c r="F201" s="171"/>
      <c r="G201" s="212">
        <f t="shared" si="7"/>
        <v>1575</v>
      </c>
      <c r="H201" s="228" t="s">
        <v>61</v>
      </c>
      <c r="I201" s="225" t="s">
        <v>66</v>
      </c>
      <c r="J201" s="225" t="s">
        <v>114</v>
      </c>
      <c r="K201" s="225" t="s">
        <v>68</v>
      </c>
    </row>
    <row r="202" spans="1:11" ht="15" customHeight="1">
      <c r="A202" s="6"/>
      <c r="B202" s="176" t="s">
        <v>456</v>
      </c>
      <c r="C202" s="177">
        <v>800</v>
      </c>
      <c r="D202" s="171"/>
      <c r="E202" s="171"/>
      <c r="F202" s="171"/>
      <c r="G202" s="212">
        <f t="shared" si="7"/>
        <v>840</v>
      </c>
      <c r="H202" s="228" t="s">
        <v>61</v>
      </c>
      <c r="I202" s="225" t="s">
        <v>66</v>
      </c>
      <c r="J202" s="225" t="s">
        <v>114</v>
      </c>
      <c r="K202" s="225" t="s">
        <v>68</v>
      </c>
    </row>
    <row r="203" spans="1:11" ht="15" customHeight="1">
      <c r="A203" s="6"/>
      <c r="B203" s="176" t="s">
        <v>457</v>
      </c>
      <c r="C203" s="177">
        <v>1000</v>
      </c>
      <c r="D203" s="171"/>
      <c r="E203" s="171"/>
      <c r="F203" s="171"/>
      <c r="G203" s="212">
        <f t="shared" si="7"/>
        <v>1050</v>
      </c>
      <c r="H203" s="228" t="s">
        <v>61</v>
      </c>
      <c r="I203" s="225" t="s">
        <v>66</v>
      </c>
      <c r="J203" s="225" t="s">
        <v>114</v>
      </c>
      <c r="K203" s="225" t="s">
        <v>68</v>
      </c>
    </row>
    <row r="204" spans="1:11" ht="15" customHeight="1">
      <c r="A204" s="6"/>
      <c r="B204" s="176" t="s">
        <v>458</v>
      </c>
      <c r="C204" s="177">
        <v>110</v>
      </c>
      <c r="D204" s="171"/>
      <c r="E204" s="171"/>
      <c r="F204" s="171"/>
      <c r="G204" s="212">
        <f t="shared" si="7"/>
        <v>115.5</v>
      </c>
      <c r="H204" s="228" t="s">
        <v>61</v>
      </c>
      <c r="I204" s="225" t="s">
        <v>66</v>
      </c>
      <c r="J204" s="225" t="s">
        <v>114</v>
      </c>
      <c r="K204" s="225" t="s">
        <v>68</v>
      </c>
    </row>
    <row r="205" spans="1:11" ht="15" customHeight="1">
      <c r="A205" s="6"/>
      <c r="B205" s="176" t="s">
        <v>459</v>
      </c>
      <c r="C205" s="177">
        <v>780</v>
      </c>
      <c r="D205" s="171"/>
      <c r="E205" s="171"/>
      <c r="F205" s="171"/>
      <c r="G205" s="212">
        <f t="shared" si="7"/>
        <v>819</v>
      </c>
      <c r="H205" s="228" t="s">
        <v>61</v>
      </c>
      <c r="I205" s="225" t="s">
        <v>66</v>
      </c>
      <c r="J205" s="225" t="s">
        <v>114</v>
      </c>
      <c r="K205" s="225" t="s">
        <v>68</v>
      </c>
    </row>
    <row r="206" spans="1:11" ht="15" customHeight="1">
      <c r="A206" s="6"/>
      <c r="B206" s="176" t="s">
        <v>460</v>
      </c>
      <c r="C206" s="177">
        <v>25</v>
      </c>
      <c r="D206" s="171"/>
      <c r="E206" s="171"/>
      <c r="F206" s="171"/>
      <c r="G206" s="212">
        <f t="shared" si="7"/>
        <v>26.25</v>
      </c>
      <c r="H206" s="228" t="s">
        <v>61</v>
      </c>
      <c r="I206" s="225" t="s">
        <v>66</v>
      </c>
      <c r="J206" s="225" t="s">
        <v>114</v>
      </c>
      <c r="K206" s="225" t="s">
        <v>68</v>
      </c>
    </row>
    <row r="207" spans="1:11" ht="15" customHeight="1">
      <c r="A207" s="6"/>
      <c r="B207" s="176" t="s">
        <v>460</v>
      </c>
      <c r="C207" s="177">
        <v>25</v>
      </c>
      <c r="D207" s="171"/>
      <c r="E207" s="171"/>
      <c r="F207" s="171"/>
      <c r="G207" s="212">
        <f t="shared" si="7"/>
        <v>26.25</v>
      </c>
      <c r="H207" s="228" t="s">
        <v>61</v>
      </c>
      <c r="I207" s="225" t="s">
        <v>66</v>
      </c>
      <c r="J207" s="225" t="s">
        <v>114</v>
      </c>
      <c r="K207" s="225" t="s">
        <v>68</v>
      </c>
    </row>
    <row r="208" spans="1:11" ht="15" customHeight="1">
      <c r="A208" s="6"/>
      <c r="B208" s="176" t="s">
        <v>461</v>
      </c>
      <c r="C208" s="177">
        <v>100</v>
      </c>
      <c r="D208" s="171"/>
      <c r="E208" s="171"/>
      <c r="F208" s="171"/>
      <c r="G208" s="212">
        <f t="shared" si="7"/>
        <v>105</v>
      </c>
      <c r="H208" s="228" t="s">
        <v>61</v>
      </c>
      <c r="I208" s="225" t="s">
        <v>66</v>
      </c>
      <c r="J208" s="225" t="s">
        <v>114</v>
      </c>
      <c r="K208" s="225" t="s">
        <v>68</v>
      </c>
    </row>
    <row r="209" spans="1:11" ht="15" customHeight="1">
      <c r="A209" s="6"/>
      <c r="B209" s="176" t="s">
        <v>462</v>
      </c>
      <c r="C209" s="177">
        <v>650</v>
      </c>
      <c r="D209" s="171"/>
      <c r="E209" s="171"/>
      <c r="F209" s="171"/>
      <c r="G209" s="212">
        <f t="shared" si="7"/>
        <v>682.5</v>
      </c>
      <c r="H209" s="228" t="s">
        <v>61</v>
      </c>
      <c r="I209" s="225" t="s">
        <v>66</v>
      </c>
      <c r="J209" s="225" t="s">
        <v>114</v>
      </c>
      <c r="K209" s="225" t="s">
        <v>68</v>
      </c>
    </row>
    <row r="210" spans="1:11" ht="15" customHeight="1">
      <c r="A210" s="6"/>
      <c r="B210" s="176" t="s">
        <v>463</v>
      </c>
      <c r="C210" s="177">
        <v>550</v>
      </c>
      <c r="D210" s="171"/>
      <c r="E210" s="171"/>
      <c r="F210" s="171"/>
      <c r="G210" s="212">
        <f t="shared" ref="G210:G217" si="8">C210:C581*1.05</f>
        <v>577.5</v>
      </c>
      <c r="H210" s="228" t="s">
        <v>61</v>
      </c>
      <c r="I210" s="225" t="s">
        <v>66</v>
      </c>
      <c r="J210" s="225" t="s">
        <v>114</v>
      </c>
      <c r="K210" s="225" t="s">
        <v>68</v>
      </c>
    </row>
    <row r="211" spans="1:11" ht="15" customHeight="1">
      <c r="A211" s="6"/>
      <c r="B211" s="176" t="s">
        <v>463</v>
      </c>
      <c r="C211" s="177">
        <v>300</v>
      </c>
      <c r="D211" s="171"/>
      <c r="E211" s="171"/>
      <c r="F211" s="171"/>
      <c r="G211" s="212">
        <f t="shared" si="8"/>
        <v>315</v>
      </c>
      <c r="H211" s="228" t="s">
        <v>61</v>
      </c>
      <c r="I211" s="225" t="s">
        <v>66</v>
      </c>
      <c r="J211" s="225" t="s">
        <v>114</v>
      </c>
      <c r="K211" s="225" t="s">
        <v>68</v>
      </c>
    </row>
    <row r="212" spans="1:11" ht="15" customHeight="1">
      <c r="A212" s="6"/>
      <c r="B212" s="176" t="s">
        <v>463</v>
      </c>
      <c r="C212" s="177">
        <v>200</v>
      </c>
      <c r="D212" s="171"/>
      <c r="E212" s="171"/>
      <c r="F212" s="171"/>
      <c r="G212" s="212">
        <f t="shared" si="8"/>
        <v>210</v>
      </c>
      <c r="H212" s="228" t="s">
        <v>61</v>
      </c>
      <c r="I212" s="225" t="s">
        <v>66</v>
      </c>
      <c r="J212" s="225" t="s">
        <v>114</v>
      </c>
      <c r="K212" s="225" t="s">
        <v>68</v>
      </c>
    </row>
    <row r="213" spans="1:11" ht="15" customHeight="1">
      <c r="A213" s="6"/>
      <c r="B213" s="176" t="s">
        <v>464</v>
      </c>
      <c r="C213" s="177">
        <v>400</v>
      </c>
      <c r="D213" s="171"/>
      <c r="E213" s="171"/>
      <c r="F213" s="171"/>
      <c r="G213" s="212">
        <f t="shared" si="8"/>
        <v>420</v>
      </c>
      <c r="H213" s="228" t="s">
        <v>61</v>
      </c>
      <c r="I213" s="225" t="s">
        <v>66</v>
      </c>
      <c r="J213" s="225" t="s">
        <v>114</v>
      </c>
      <c r="K213" s="225" t="s">
        <v>68</v>
      </c>
    </row>
    <row r="214" spans="1:11" ht="15" customHeight="1">
      <c r="A214" s="6"/>
      <c r="B214" s="176" t="s">
        <v>465</v>
      </c>
      <c r="C214" s="177">
        <v>300</v>
      </c>
      <c r="D214" s="171"/>
      <c r="E214" s="171"/>
      <c r="F214" s="171"/>
      <c r="G214" s="212">
        <f t="shared" si="8"/>
        <v>315</v>
      </c>
      <c r="H214" s="228" t="s">
        <v>61</v>
      </c>
      <c r="I214" s="225" t="s">
        <v>66</v>
      </c>
      <c r="J214" s="225" t="s">
        <v>114</v>
      </c>
      <c r="K214" s="225" t="s">
        <v>68</v>
      </c>
    </row>
    <row r="215" spans="1:11" ht="15" customHeight="1">
      <c r="A215" s="6"/>
      <c r="B215" s="176" t="s">
        <v>466</v>
      </c>
      <c r="C215" s="177">
        <v>150</v>
      </c>
      <c r="D215" s="171"/>
      <c r="E215" s="171"/>
      <c r="F215" s="171"/>
      <c r="G215" s="212">
        <f t="shared" si="8"/>
        <v>157.5</v>
      </c>
      <c r="H215" s="228" t="s">
        <v>61</v>
      </c>
      <c r="I215" s="225" t="s">
        <v>66</v>
      </c>
      <c r="J215" s="225" t="s">
        <v>114</v>
      </c>
      <c r="K215" s="225" t="s">
        <v>68</v>
      </c>
    </row>
    <row r="216" spans="1:11" ht="15" customHeight="1">
      <c r="A216" s="6"/>
      <c r="B216" s="176" t="s">
        <v>466</v>
      </c>
      <c r="C216" s="177">
        <v>700</v>
      </c>
      <c r="D216" s="171"/>
      <c r="E216" s="171"/>
      <c r="F216" s="171"/>
      <c r="G216" s="212">
        <f t="shared" si="8"/>
        <v>735</v>
      </c>
      <c r="H216" s="228" t="s">
        <v>61</v>
      </c>
      <c r="I216" s="225" t="s">
        <v>66</v>
      </c>
      <c r="J216" s="225" t="s">
        <v>114</v>
      </c>
      <c r="K216" s="225" t="s">
        <v>68</v>
      </c>
    </row>
    <row r="217" spans="1:11" ht="15" customHeight="1">
      <c r="A217" s="6"/>
      <c r="B217" s="176" t="s">
        <v>467</v>
      </c>
      <c r="C217" s="177">
        <v>250</v>
      </c>
      <c r="D217" s="171"/>
      <c r="E217" s="171"/>
      <c r="F217" s="171"/>
      <c r="G217" s="212">
        <f t="shared" si="8"/>
        <v>262.5</v>
      </c>
      <c r="H217" s="228" t="s">
        <v>61</v>
      </c>
      <c r="I217" s="225" t="s">
        <v>66</v>
      </c>
      <c r="J217" s="225" t="s">
        <v>114</v>
      </c>
      <c r="K217" s="225" t="s">
        <v>68</v>
      </c>
    </row>
    <row r="218" spans="1:11" ht="15" customHeight="1">
      <c r="A218" s="6"/>
      <c r="B218" s="176" t="s">
        <v>467</v>
      </c>
      <c r="C218" s="177">
        <v>250</v>
      </c>
      <c r="D218" s="171"/>
      <c r="E218" s="171"/>
      <c r="F218" s="171"/>
      <c r="G218" s="212">
        <f t="shared" ref="G218:G260" si="9">C218:C588*1.05</f>
        <v>262.5</v>
      </c>
      <c r="H218" s="228" t="s">
        <v>61</v>
      </c>
      <c r="I218" s="225" t="s">
        <v>66</v>
      </c>
      <c r="J218" s="225" t="s">
        <v>114</v>
      </c>
      <c r="K218" s="225" t="s">
        <v>68</v>
      </c>
    </row>
    <row r="219" spans="1:11" ht="15" customHeight="1">
      <c r="A219" s="6"/>
      <c r="B219" s="176" t="s">
        <v>468</v>
      </c>
      <c r="C219" s="177">
        <v>20</v>
      </c>
      <c r="D219" s="171"/>
      <c r="E219" s="171"/>
      <c r="F219" s="171"/>
      <c r="G219" s="212">
        <f t="shared" si="9"/>
        <v>21</v>
      </c>
      <c r="H219" s="228" t="s">
        <v>61</v>
      </c>
      <c r="I219" s="225" t="s">
        <v>66</v>
      </c>
      <c r="J219" s="225" t="s">
        <v>114</v>
      </c>
      <c r="K219" s="225" t="s">
        <v>68</v>
      </c>
    </row>
    <row r="220" spans="1:11" ht="15" customHeight="1">
      <c r="A220" s="6"/>
      <c r="B220" s="180" t="s">
        <v>469</v>
      </c>
      <c r="C220" s="177">
        <v>900</v>
      </c>
      <c r="D220" s="171"/>
      <c r="E220" s="171"/>
      <c r="F220" s="171"/>
      <c r="G220" s="212">
        <f t="shared" si="9"/>
        <v>945</v>
      </c>
      <c r="H220" s="228" t="s">
        <v>61</v>
      </c>
      <c r="I220" s="225" t="s">
        <v>66</v>
      </c>
      <c r="J220" s="225" t="s">
        <v>114</v>
      </c>
      <c r="K220" s="225" t="s">
        <v>68</v>
      </c>
    </row>
    <row r="221" spans="1:11" ht="15" customHeight="1">
      <c r="A221" s="6"/>
      <c r="B221" s="176" t="s">
        <v>470</v>
      </c>
      <c r="C221" s="177">
        <v>100</v>
      </c>
      <c r="D221" s="171"/>
      <c r="E221" s="171"/>
      <c r="F221" s="171"/>
      <c r="G221" s="212">
        <f t="shared" si="9"/>
        <v>105</v>
      </c>
      <c r="H221" s="228" t="s">
        <v>61</v>
      </c>
      <c r="I221" s="225" t="s">
        <v>66</v>
      </c>
      <c r="J221" s="225" t="s">
        <v>114</v>
      </c>
      <c r="K221" s="225" t="s">
        <v>68</v>
      </c>
    </row>
    <row r="222" spans="1:11" ht="15" customHeight="1">
      <c r="A222" s="6"/>
      <c r="B222" s="176" t="s">
        <v>471</v>
      </c>
      <c r="C222" s="177">
        <v>150</v>
      </c>
      <c r="D222" s="171"/>
      <c r="E222" s="171"/>
      <c r="F222" s="171"/>
      <c r="G222" s="212">
        <f t="shared" si="9"/>
        <v>157.5</v>
      </c>
      <c r="H222" s="228" t="s">
        <v>61</v>
      </c>
      <c r="I222" s="225" t="s">
        <v>66</v>
      </c>
      <c r="J222" s="225" t="s">
        <v>114</v>
      </c>
      <c r="K222" s="225" t="s">
        <v>68</v>
      </c>
    </row>
    <row r="223" spans="1:11" ht="15" customHeight="1">
      <c r="A223" s="6"/>
      <c r="B223" s="176" t="s">
        <v>413</v>
      </c>
      <c r="C223" s="177">
        <v>850</v>
      </c>
      <c r="D223" s="171"/>
      <c r="E223" s="171"/>
      <c r="F223" s="171"/>
      <c r="G223" s="212">
        <f t="shared" si="9"/>
        <v>892.5</v>
      </c>
      <c r="H223" s="228" t="s">
        <v>61</v>
      </c>
      <c r="I223" s="225" t="s">
        <v>66</v>
      </c>
      <c r="J223" s="225" t="s">
        <v>114</v>
      </c>
      <c r="K223" s="225" t="s">
        <v>68</v>
      </c>
    </row>
    <row r="224" spans="1:11" ht="15" customHeight="1">
      <c r="A224" s="6"/>
      <c r="B224" s="176" t="s">
        <v>413</v>
      </c>
      <c r="C224" s="177">
        <v>9000</v>
      </c>
      <c r="D224" s="171"/>
      <c r="E224" s="171"/>
      <c r="F224" s="171"/>
      <c r="G224" s="212">
        <f t="shared" si="9"/>
        <v>9450</v>
      </c>
      <c r="H224" s="228" t="s">
        <v>61</v>
      </c>
      <c r="I224" s="225" t="s">
        <v>66</v>
      </c>
      <c r="J224" s="225" t="s">
        <v>114</v>
      </c>
      <c r="K224" s="225" t="s">
        <v>68</v>
      </c>
    </row>
    <row r="225" spans="1:11" ht="15" customHeight="1">
      <c r="A225" s="6"/>
      <c r="B225" s="176" t="s">
        <v>413</v>
      </c>
      <c r="C225" s="177">
        <v>1500</v>
      </c>
      <c r="D225" s="171"/>
      <c r="E225" s="171"/>
      <c r="F225" s="171"/>
      <c r="G225" s="212">
        <f t="shared" si="9"/>
        <v>1575</v>
      </c>
      <c r="H225" s="228" t="s">
        <v>61</v>
      </c>
      <c r="I225" s="225" t="s">
        <v>66</v>
      </c>
      <c r="J225" s="225" t="s">
        <v>114</v>
      </c>
      <c r="K225" s="225" t="s">
        <v>68</v>
      </c>
    </row>
    <row r="226" spans="1:11" ht="15" customHeight="1">
      <c r="A226" s="6"/>
      <c r="B226" s="176" t="s">
        <v>472</v>
      </c>
      <c r="C226" s="177">
        <v>11500</v>
      </c>
      <c r="D226" s="171"/>
      <c r="E226" s="171"/>
      <c r="F226" s="171"/>
      <c r="G226" s="212">
        <f t="shared" si="9"/>
        <v>12075</v>
      </c>
      <c r="H226" s="228" t="s">
        <v>61</v>
      </c>
      <c r="I226" s="225" t="s">
        <v>66</v>
      </c>
      <c r="J226" s="225" t="s">
        <v>114</v>
      </c>
      <c r="K226" s="225" t="s">
        <v>68</v>
      </c>
    </row>
    <row r="227" spans="1:11" ht="15" customHeight="1">
      <c r="A227" s="6"/>
      <c r="B227" s="176" t="s">
        <v>472</v>
      </c>
      <c r="C227" s="177">
        <v>350</v>
      </c>
      <c r="D227" s="171"/>
      <c r="E227" s="171"/>
      <c r="F227" s="171"/>
      <c r="G227" s="212">
        <f t="shared" si="9"/>
        <v>367.5</v>
      </c>
      <c r="H227" s="228" t="s">
        <v>61</v>
      </c>
      <c r="I227" s="225" t="s">
        <v>66</v>
      </c>
      <c r="J227" s="225" t="s">
        <v>114</v>
      </c>
      <c r="K227" s="225" t="s">
        <v>68</v>
      </c>
    </row>
    <row r="228" spans="1:11" ht="15" customHeight="1">
      <c r="A228" s="6"/>
      <c r="B228" s="176" t="s">
        <v>473</v>
      </c>
      <c r="C228" s="177">
        <v>1500</v>
      </c>
      <c r="D228" s="171"/>
      <c r="E228" s="171"/>
      <c r="F228" s="171"/>
      <c r="G228" s="212">
        <f t="shared" si="9"/>
        <v>1575</v>
      </c>
      <c r="H228" s="228" t="s">
        <v>61</v>
      </c>
      <c r="I228" s="225" t="s">
        <v>66</v>
      </c>
      <c r="J228" s="225" t="s">
        <v>114</v>
      </c>
      <c r="K228" s="225" t="s">
        <v>68</v>
      </c>
    </row>
    <row r="229" spans="1:11" ht="15" customHeight="1">
      <c r="A229" s="6"/>
      <c r="B229" s="176" t="s">
        <v>474</v>
      </c>
      <c r="C229" s="177">
        <v>20000</v>
      </c>
      <c r="D229" s="171"/>
      <c r="E229" s="171"/>
      <c r="F229" s="171"/>
      <c r="G229" s="212">
        <f t="shared" si="9"/>
        <v>21000</v>
      </c>
      <c r="H229" s="228" t="s">
        <v>61</v>
      </c>
      <c r="I229" s="225" t="s">
        <v>66</v>
      </c>
      <c r="J229" s="225" t="s">
        <v>114</v>
      </c>
      <c r="K229" s="225" t="s">
        <v>68</v>
      </c>
    </row>
    <row r="230" spans="1:11" ht="15" customHeight="1">
      <c r="A230" s="6"/>
      <c r="B230" s="176" t="s">
        <v>474</v>
      </c>
      <c r="C230" s="177">
        <v>450</v>
      </c>
      <c r="D230" s="171"/>
      <c r="E230" s="171"/>
      <c r="F230" s="171"/>
      <c r="G230" s="212">
        <f t="shared" si="9"/>
        <v>472.5</v>
      </c>
      <c r="H230" s="228" t="s">
        <v>61</v>
      </c>
      <c r="I230" s="225" t="s">
        <v>66</v>
      </c>
      <c r="J230" s="225" t="s">
        <v>114</v>
      </c>
      <c r="K230" s="225" t="s">
        <v>68</v>
      </c>
    </row>
    <row r="231" spans="1:11" ht="15" customHeight="1">
      <c r="A231" s="6"/>
      <c r="B231" s="176" t="s">
        <v>475</v>
      </c>
      <c r="C231" s="177">
        <v>2500</v>
      </c>
      <c r="D231" s="171"/>
      <c r="E231" s="171"/>
      <c r="F231" s="171"/>
      <c r="G231" s="212">
        <f t="shared" si="9"/>
        <v>2625</v>
      </c>
      <c r="H231" s="228" t="s">
        <v>61</v>
      </c>
      <c r="I231" s="225" t="s">
        <v>66</v>
      </c>
      <c r="J231" s="225" t="s">
        <v>114</v>
      </c>
      <c r="K231" s="225" t="s">
        <v>68</v>
      </c>
    </row>
    <row r="232" spans="1:11" ht="15" customHeight="1">
      <c r="A232" s="6"/>
      <c r="B232" s="176" t="s">
        <v>475</v>
      </c>
      <c r="C232" s="177">
        <v>200</v>
      </c>
      <c r="D232" s="171"/>
      <c r="E232" s="171"/>
      <c r="F232" s="171"/>
      <c r="G232" s="212">
        <f t="shared" si="9"/>
        <v>210</v>
      </c>
      <c r="H232" s="228" t="s">
        <v>61</v>
      </c>
      <c r="I232" s="225" t="s">
        <v>66</v>
      </c>
      <c r="J232" s="225" t="s">
        <v>114</v>
      </c>
      <c r="K232" s="225" t="s">
        <v>68</v>
      </c>
    </row>
    <row r="233" spans="1:11" ht="15" customHeight="1">
      <c r="A233" s="6"/>
      <c r="B233" s="176" t="s">
        <v>475</v>
      </c>
      <c r="C233" s="177">
        <v>200</v>
      </c>
      <c r="D233" s="171"/>
      <c r="E233" s="171"/>
      <c r="F233" s="171"/>
      <c r="G233" s="212">
        <f t="shared" si="9"/>
        <v>210</v>
      </c>
      <c r="H233" s="228" t="s">
        <v>61</v>
      </c>
      <c r="I233" s="225" t="s">
        <v>66</v>
      </c>
      <c r="J233" s="225" t="s">
        <v>114</v>
      </c>
      <c r="K233" s="225" t="s">
        <v>68</v>
      </c>
    </row>
    <row r="234" spans="1:11" ht="15" customHeight="1">
      <c r="A234" s="6"/>
      <c r="B234" s="176" t="s">
        <v>476</v>
      </c>
      <c r="C234" s="177">
        <v>50</v>
      </c>
      <c r="D234" s="171"/>
      <c r="E234" s="171"/>
      <c r="F234" s="171"/>
      <c r="G234" s="212">
        <f t="shared" si="9"/>
        <v>52.5</v>
      </c>
      <c r="H234" s="228" t="s">
        <v>61</v>
      </c>
      <c r="I234" s="225" t="s">
        <v>66</v>
      </c>
      <c r="J234" s="225" t="s">
        <v>114</v>
      </c>
      <c r="K234" s="225" t="s">
        <v>68</v>
      </c>
    </row>
    <row r="235" spans="1:11" ht="15" customHeight="1">
      <c r="A235" s="6"/>
      <c r="B235" s="176" t="s">
        <v>476</v>
      </c>
      <c r="C235" s="177">
        <v>70</v>
      </c>
      <c r="D235" s="171"/>
      <c r="E235" s="171"/>
      <c r="F235" s="171"/>
      <c r="G235" s="212">
        <f t="shared" si="9"/>
        <v>73.5</v>
      </c>
      <c r="H235" s="228" t="s">
        <v>61</v>
      </c>
      <c r="I235" s="225" t="s">
        <v>66</v>
      </c>
      <c r="J235" s="225" t="s">
        <v>114</v>
      </c>
      <c r="K235" s="225" t="s">
        <v>68</v>
      </c>
    </row>
    <row r="236" spans="1:11" ht="15" customHeight="1">
      <c r="A236" s="6"/>
      <c r="B236" s="176" t="s">
        <v>477</v>
      </c>
      <c r="C236" s="177">
        <v>15500</v>
      </c>
      <c r="D236" s="171"/>
      <c r="E236" s="171"/>
      <c r="F236" s="171"/>
      <c r="G236" s="212">
        <f t="shared" si="9"/>
        <v>16275</v>
      </c>
      <c r="H236" s="228" t="s">
        <v>61</v>
      </c>
      <c r="I236" s="225" t="s">
        <v>66</v>
      </c>
      <c r="J236" s="225" t="s">
        <v>114</v>
      </c>
      <c r="K236" s="225" t="s">
        <v>68</v>
      </c>
    </row>
    <row r="237" spans="1:11" ht="15" customHeight="1">
      <c r="A237" s="6"/>
      <c r="B237" s="176" t="s">
        <v>478</v>
      </c>
      <c r="C237" s="177">
        <v>200</v>
      </c>
      <c r="D237" s="171"/>
      <c r="E237" s="171"/>
      <c r="F237" s="171"/>
      <c r="G237" s="212">
        <f t="shared" si="9"/>
        <v>210</v>
      </c>
      <c r="H237" s="228" t="s">
        <v>61</v>
      </c>
      <c r="I237" s="225" t="s">
        <v>66</v>
      </c>
      <c r="J237" s="225" t="s">
        <v>114</v>
      </c>
      <c r="K237" s="225" t="s">
        <v>68</v>
      </c>
    </row>
    <row r="238" spans="1:11" ht="15" customHeight="1">
      <c r="A238" s="6"/>
      <c r="B238" s="199" t="s">
        <v>479</v>
      </c>
      <c r="C238" s="200">
        <v>1700</v>
      </c>
      <c r="D238" s="171"/>
      <c r="E238" s="171"/>
      <c r="F238" s="171"/>
      <c r="G238" s="212">
        <f t="shared" si="9"/>
        <v>1785</v>
      </c>
      <c r="H238" s="228" t="s">
        <v>61</v>
      </c>
      <c r="I238" s="225" t="s">
        <v>66</v>
      </c>
      <c r="J238" s="225" t="s">
        <v>114</v>
      </c>
      <c r="K238" s="225" t="s">
        <v>68</v>
      </c>
    </row>
    <row r="239" spans="1:11" ht="15" customHeight="1">
      <c r="A239" s="6"/>
      <c r="B239" s="176" t="s">
        <v>480</v>
      </c>
      <c r="C239" s="177">
        <v>300</v>
      </c>
      <c r="D239" s="171"/>
      <c r="E239" s="171"/>
      <c r="F239" s="171"/>
      <c r="G239" s="212">
        <f t="shared" si="9"/>
        <v>315</v>
      </c>
      <c r="H239" s="228" t="s">
        <v>61</v>
      </c>
      <c r="I239" s="225" t="s">
        <v>66</v>
      </c>
      <c r="J239" s="225" t="s">
        <v>114</v>
      </c>
      <c r="K239" s="225" t="s">
        <v>68</v>
      </c>
    </row>
    <row r="240" spans="1:11" ht="15" customHeight="1">
      <c r="A240" s="6"/>
      <c r="B240" s="176" t="s">
        <v>481</v>
      </c>
      <c r="C240" s="177">
        <v>150</v>
      </c>
      <c r="D240" s="171"/>
      <c r="E240" s="171"/>
      <c r="F240" s="171"/>
      <c r="G240" s="212">
        <f t="shared" si="9"/>
        <v>157.5</v>
      </c>
      <c r="H240" s="228" t="s">
        <v>61</v>
      </c>
      <c r="I240" s="225" t="s">
        <v>66</v>
      </c>
      <c r="J240" s="225" t="s">
        <v>114</v>
      </c>
      <c r="K240" s="225" t="s">
        <v>68</v>
      </c>
    </row>
    <row r="241" spans="1:11" ht="15" customHeight="1">
      <c r="A241" s="6"/>
      <c r="B241" s="176" t="s">
        <v>481</v>
      </c>
      <c r="C241" s="177">
        <v>3000</v>
      </c>
      <c r="D241" s="171"/>
      <c r="E241" s="171"/>
      <c r="F241" s="171"/>
      <c r="G241" s="212">
        <f t="shared" si="9"/>
        <v>3150</v>
      </c>
      <c r="H241" s="228" t="s">
        <v>61</v>
      </c>
      <c r="I241" s="225" t="s">
        <v>66</v>
      </c>
      <c r="J241" s="225" t="s">
        <v>114</v>
      </c>
      <c r="K241" s="225" t="s">
        <v>68</v>
      </c>
    </row>
    <row r="242" spans="1:11" ht="15" customHeight="1">
      <c r="A242" s="6"/>
      <c r="B242" s="176" t="s">
        <v>481</v>
      </c>
      <c r="C242" s="177">
        <v>5000</v>
      </c>
      <c r="D242" s="171"/>
      <c r="E242" s="171"/>
      <c r="F242" s="171"/>
      <c r="G242" s="212">
        <f t="shared" si="9"/>
        <v>5250</v>
      </c>
      <c r="H242" s="228" t="s">
        <v>61</v>
      </c>
      <c r="I242" s="225" t="s">
        <v>66</v>
      </c>
      <c r="J242" s="225" t="s">
        <v>114</v>
      </c>
      <c r="K242" s="225" t="s">
        <v>68</v>
      </c>
    </row>
    <row r="243" spans="1:11" ht="15" customHeight="1">
      <c r="A243" s="6"/>
      <c r="B243" s="176" t="s">
        <v>482</v>
      </c>
      <c r="C243" s="177">
        <v>400</v>
      </c>
      <c r="D243" s="171"/>
      <c r="E243" s="171"/>
      <c r="F243" s="171"/>
      <c r="G243" s="212">
        <f t="shared" si="9"/>
        <v>420</v>
      </c>
      <c r="H243" s="228" t="s">
        <v>61</v>
      </c>
      <c r="I243" s="225" t="s">
        <v>66</v>
      </c>
      <c r="J243" s="225" t="s">
        <v>114</v>
      </c>
      <c r="K243" s="225" t="s">
        <v>68</v>
      </c>
    </row>
    <row r="244" spans="1:11" ht="15" customHeight="1">
      <c r="A244" s="6"/>
      <c r="B244" s="176" t="s">
        <v>482</v>
      </c>
      <c r="C244" s="177">
        <v>650</v>
      </c>
      <c r="D244" s="171"/>
      <c r="E244" s="171"/>
      <c r="F244" s="171"/>
      <c r="G244" s="212">
        <f t="shared" si="9"/>
        <v>682.5</v>
      </c>
      <c r="H244" s="228" t="s">
        <v>61</v>
      </c>
      <c r="I244" s="225" t="s">
        <v>66</v>
      </c>
      <c r="J244" s="225" t="s">
        <v>114</v>
      </c>
      <c r="K244" s="225" t="s">
        <v>68</v>
      </c>
    </row>
    <row r="245" spans="1:11" ht="15" customHeight="1">
      <c r="A245" s="6"/>
      <c r="B245" s="176" t="s">
        <v>482</v>
      </c>
      <c r="C245" s="177">
        <v>350</v>
      </c>
      <c r="D245" s="171"/>
      <c r="E245" s="171"/>
      <c r="F245" s="171"/>
      <c r="G245" s="212">
        <f t="shared" si="9"/>
        <v>367.5</v>
      </c>
      <c r="H245" s="228" t="s">
        <v>61</v>
      </c>
      <c r="I245" s="225" t="s">
        <v>66</v>
      </c>
      <c r="J245" s="225" t="s">
        <v>114</v>
      </c>
      <c r="K245" s="225" t="s">
        <v>68</v>
      </c>
    </row>
    <row r="246" spans="1:11" ht="15" customHeight="1">
      <c r="A246" s="6"/>
      <c r="B246" s="176" t="s">
        <v>482</v>
      </c>
      <c r="C246" s="177">
        <v>2100</v>
      </c>
      <c r="D246" s="171"/>
      <c r="E246" s="171"/>
      <c r="F246" s="171"/>
      <c r="G246" s="212">
        <f t="shared" si="9"/>
        <v>2205</v>
      </c>
      <c r="H246" s="228" t="s">
        <v>61</v>
      </c>
      <c r="I246" s="225" t="s">
        <v>66</v>
      </c>
      <c r="J246" s="225" t="s">
        <v>114</v>
      </c>
      <c r="K246" s="225" t="s">
        <v>68</v>
      </c>
    </row>
    <row r="247" spans="1:11" ht="15" customHeight="1">
      <c r="A247" s="6"/>
      <c r="B247" s="176" t="s">
        <v>483</v>
      </c>
      <c r="C247" s="177">
        <v>450</v>
      </c>
      <c r="D247" s="171"/>
      <c r="E247" s="171"/>
      <c r="F247" s="171"/>
      <c r="G247" s="212">
        <f t="shared" si="9"/>
        <v>472.5</v>
      </c>
      <c r="H247" s="228" t="s">
        <v>61</v>
      </c>
      <c r="I247" s="225" t="s">
        <v>66</v>
      </c>
      <c r="J247" s="225" t="s">
        <v>114</v>
      </c>
      <c r="K247" s="225" t="s">
        <v>68</v>
      </c>
    </row>
    <row r="248" spans="1:11" ht="15" customHeight="1">
      <c r="A248" s="6"/>
      <c r="B248" s="176" t="s">
        <v>484</v>
      </c>
      <c r="C248" s="177">
        <v>360</v>
      </c>
      <c r="D248" s="171"/>
      <c r="E248" s="171"/>
      <c r="F248" s="171"/>
      <c r="G248" s="212">
        <f t="shared" si="9"/>
        <v>378</v>
      </c>
      <c r="H248" s="228" t="s">
        <v>61</v>
      </c>
      <c r="I248" s="225" t="s">
        <v>66</v>
      </c>
      <c r="J248" s="225" t="s">
        <v>114</v>
      </c>
      <c r="K248" s="225" t="s">
        <v>68</v>
      </c>
    </row>
    <row r="249" spans="1:11" ht="15" customHeight="1">
      <c r="A249" s="6"/>
      <c r="B249" s="176" t="s">
        <v>485</v>
      </c>
      <c r="C249" s="177">
        <v>240</v>
      </c>
      <c r="D249" s="171"/>
      <c r="E249" s="171"/>
      <c r="F249" s="171"/>
      <c r="G249" s="212">
        <f t="shared" si="9"/>
        <v>252</v>
      </c>
      <c r="H249" s="228" t="s">
        <v>61</v>
      </c>
      <c r="I249" s="225" t="s">
        <v>66</v>
      </c>
      <c r="J249" s="225" t="s">
        <v>114</v>
      </c>
      <c r="K249" s="225" t="s">
        <v>68</v>
      </c>
    </row>
    <row r="250" spans="1:11" ht="15" customHeight="1">
      <c r="A250" s="6"/>
      <c r="B250" s="176" t="s">
        <v>486</v>
      </c>
      <c r="C250" s="177">
        <v>74000</v>
      </c>
      <c r="D250" s="171"/>
      <c r="E250" s="171"/>
      <c r="F250" s="171"/>
      <c r="G250" s="212">
        <f t="shared" si="9"/>
        <v>77700</v>
      </c>
      <c r="H250" s="228" t="s">
        <v>61</v>
      </c>
      <c r="I250" s="225" t="s">
        <v>66</v>
      </c>
      <c r="J250" s="225" t="s">
        <v>114</v>
      </c>
      <c r="K250" s="225" t="s">
        <v>68</v>
      </c>
    </row>
    <row r="251" spans="1:11" ht="15" customHeight="1">
      <c r="A251" s="6"/>
      <c r="B251" s="182" t="s">
        <v>487</v>
      </c>
      <c r="C251" s="183">
        <v>200</v>
      </c>
      <c r="D251" s="171"/>
      <c r="E251" s="171"/>
      <c r="F251" s="171"/>
      <c r="G251" s="212">
        <f t="shared" si="9"/>
        <v>210</v>
      </c>
      <c r="H251" s="228" t="s">
        <v>61</v>
      </c>
      <c r="I251" s="225" t="s">
        <v>66</v>
      </c>
      <c r="J251" s="225" t="s">
        <v>114</v>
      </c>
      <c r="K251" s="225" t="s">
        <v>68</v>
      </c>
    </row>
    <row r="252" spans="1:11" ht="15" customHeight="1">
      <c r="A252" s="6"/>
      <c r="B252" s="176" t="s">
        <v>488</v>
      </c>
      <c r="C252" s="177">
        <v>300</v>
      </c>
      <c r="D252" s="171"/>
      <c r="E252" s="171"/>
      <c r="F252" s="171"/>
      <c r="G252" s="212">
        <f t="shared" si="9"/>
        <v>315</v>
      </c>
      <c r="H252" s="228" t="s">
        <v>61</v>
      </c>
      <c r="I252" s="225" t="s">
        <v>66</v>
      </c>
      <c r="J252" s="225" t="s">
        <v>114</v>
      </c>
      <c r="K252" s="225" t="s">
        <v>68</v>
      </c>
    </row>
    <row r="253" spans="1:11" ht="15" customHeight="1">
      <c r="A253" s="6"/>
      <c r="B253" s="176" t="s">
        <v>489</v>
      </c>
      <c r="C253" s="194">
        <v>100</v>
      </c>
      <c r="D253" s="171"/>
      <c r="E253" s="171"/>
      <c r="F253" s="171"/>
      <c r="G253" s="212">
        <f t="shared" si="9"/>
        <v>105</v>
      </c>
      <c r="H253" s="228" t="s">
        <v>61</v>
      </c>
      <c r="I253" s="225" t="s">
        <v>66</v>
      </c>
      <c r="J253" s="225" t="s">
        <v>114</v>
      </c>
      <c r="K253" s="225" t="s">
        <v>68</v>
      </c>
    </row>
    <row r="254" spans="1:11" ht="15" customHeight="1">
      <c r="A254" s="6"/>
      <c r="B254" s="176" t="s">
        <v>490</v>
      </c>
      <c r="C254" s="177">
        <v>2500</v>
      </c>
      <c r="D254" s="171"/>
      <c r="E254" s="171"/>
      <c r="F254" s="171"/>
      <c r="G254" s="212">
        <f t="shared" si="9"/>
        <v>2625</v>
      </c>
      <c r="H254" s="228" t="s">
        <v>61</v>
      </c>
      <c r="I254" s="225" t="s">
        <v>66</v>
      </c>
      <c r="J254" s="225" t="s">
        <v>114</v>
      </c>
      <c r="K254" s="225" t="s">
        <v>68</v>
      </c>
    </row>
    <row r="255" spans="1:11" ht="15" customHeight="1">
      <c r="A255" s="6"/>
      <c r="B255" s="176" t="s">
        <v>490</v>
      </c>
      <c r="C255" s="177">
        <v>5300</v>
      </c>
      <c r="D255" s="171"/>
      <c r="E255" s="171"/>
      <c r="F255" s="171"/>
      <c r="G255" s="212">
        <f t="shared" si="9"/>
        <v>5565</v>
      </c>
      <c r="H255" s="228" t="s">
        <v>61</v>
      </c>
      <c r="I255" s="225" t="s">
        <v>66</v>
      </c>
      <c r="J255" s="225" t="s">
        <v>114</v>
      </c>
      <c r="K255" s="225" t="s">
        <v>68</v>
      </c>
    </row>
    <row r="256" spans="1:11" ht="15" customHeight="1">
      <c r="A256" s="6"/>
      <c r="B256" s="179" t="s">
        <v>491</v>
      </c>
      <c r="C256" s="177">
        <v>800</v>
      </c>
      <c r="D256" s="171"/>
      <c r="E256" s="171"/>
      <c r="F256" s="171"/>
      <c r="G256" s="212">
        <f t="shared" si="9"/>
        <v>840</v>
      </c>
      <c r="H256" s="228" t="s">
        <v>61</v>
      </c>
      <c r="I256" s="225" t="s">
        <v>66</v>
      </c>
      <c r="J256" s="225" t="s">
        <v>114</v>
      </c>
      <c r="K256" s="225" t="s">
        <v>68</v>
      </c>
    </row>
    <row r="257" spans="1:11" ht="15" customHeight="1">
      <c r="A257" s="6"/>
      <c r="B257" s="179" t="s">
        <v>492</v>
      </c>
      <c r="C257" s="177">
        <v>100</v>
      </c>
      <c r="D257" s="171"/>
      <c r="E257" s="171"/>
      <c r="F257" s="171"/>
      <c r="G257" s="212">
        <f t="shared" si="9"/>
        <v>105</v>
      </c>
      <c r="H257" s="228" t="s">
        <v>61</v>
      </c>
      <c r="I257" s="225" t="s">
        <v>66</v>
      </c>
      <c r="J257" s="225" t="s">
        <v>114</v>
      </c>
      <c r="K257" s="225" t="s">
        <v>68</v>
      </c>
    </row>
    <row r="258" spans="1:11" ht="15" customHeight="1">
      <c r="A258" s="6"/>
      <c r="B258" s="176" t="s">
        <v>493</v>
      </c>
      <c r="C258" s="177">
        <v>1000</v>
      </c>
      <c r="D258" s="171"/>
      <c r="E258" s="171"/>
      <c r="F258" s="171"/>
      <c r="G258" s="212">
        <f t="shared" si="9"/>
        <v>1050</v>
      </c>
      <c r="H258" s="228" t="s">
        <v>61</v>
      </c>
      <c r="I258" s="225" t="s">
        <v>66</v>
      </c>
      <c r="J258" s="225" t="s">
        <v>114</v>
      </c>
      <c r="K258" s="225" t="s">
        <v>68</v>
      </c>
    </row>
    <row r="259" spans="1:11" ht="15" customHeight="1">
      <c r="A259" s="6"/>
      <c r="B259" s="176" t="s">
        <v>494</v>
      </c>
      <c r="C259" s="177">
        <v>420</v>
      </c>
      <c r="D259" s="171"/>
      <c r="E259" s="171"/>
      <c r="F259" s="171"/>
      <c r="G259" s="212">
        <f t="shared" si="9"/>
        <v>441</v>
      </c>
      <c r="H259" s="228" t="s">
        <v>61</v>
      </c>
      <c r="I259" s="225" t="s">
        <v>66</v>
      </c>
      <c r="J259" s="225" t="s">
        <v>114</v>
      </c>
      <c r="K259" s="225" t="s">
        <v>68</v>
      </c>
    </row>
    <row r="260" spans="1:11" ht="15" customHeight="1">
      <c r="A260" s="6"/>
      <c r="B260" s="176" t="s">
        <v>495</v>
      </c>
      <c r="C260" s="177">
        <v>400</v>
      </c>
      <c r="D260" s="171"/>
      <c r="E260" s="171"/>
      <c r="F260" s="171"/>
      <c r="G260" s="212">
        <f t="shared" si="9"/>
        <v>420</v>
      </c>
      <c r="H260" s="228" t="s">
        <v>61</v>
      </c>
      <c r="I260" s="225" t="s">
        <v>66</v>
      </c>
      <c r="J260" s="225" t="s">
        <v>114</v>
      </c>
      <c r="K260" s="225" t="s">
        <v>68</v>
      </c>
    </row>
    <row r="261" spans="1:11" ht="15" customHeight="1">
      <c r="A261" s="6"/>
      <c r="B261" s="176" t="s">
        <v>495</v>
      </c>
      <c r="C261" s="177">
        <v>230</v>
      </c>
      <c r="D261" s="171"/>
      <c r="E261" s="171"/>
      <c r="F261" s="171"/>
      <c r="G261" s="212">
        <f>C261:C630*1.05</f>
        <v>241.5</v>
      </c>
      <c r="H261" s="228" t="s">
        <v>61</v>
      </c>
      <c r="I261" s="225" t="s">
        <v>66</v>
      </c>
      <c r="J261" s="225" t="s">
        <v>114</v>
      </c>
      <c r="K261" s="225" t="s">
        <v>68</v>
      </c>
    </row>
    <row r="262" spans="1:11" ht="15" customHeight="1">
      <c r="A262" s="6"/>
      <c r="B262" s="176" t="s">
        <v>495</v>
      </c>
      <c r="C262" s="177">
        <v>350</v>
      </c>
      <c r="D262" s="171"/>
      <c r="E262" s="171"/>
      <c r="F262" s="171"/>
      <c r="G262" s="212">
        <f>C262:C631*1.05</f>
        <v>367.5</v>
      </c>
      <c r="H262" s="228" t="s">
        <v>61</v>
      </c>
      <c r="I262" s="225" t="s">
        <v>66</v>
      </c>
      <c r="J262" s="225" t="s">
        <v>114</v>
      </c>
      <c r="K262" s="225" t="s">
        <v>68</v>
      </c>
    </row>
    <row r="263" spans="1:11" ht="15" customHeight="1">
      <c r="A263" s="6"/>
      <c r="B263" s="176" t="s">
        <v>496</v>
      </c>
      <c r="C263" s="177">
        <v>650</v>
      </c>
      <c r="D263" s="171"/>
      <c r="E263" s="171"/>
      <c r="F263" s="171"/>
      <c r="G263" s="212">
        <f>C263:C632*1.05</f>
        <v>682.5</v>
      </c>
      <c r="H263" s="228" t="s">
        <v>61</v>
      </c>
      <c r="I263" s="225" t="s">
        <v>66</v>
      </c>
      <c r="J263" s="225" t="s">
        <v>114</v>
      </c>
      <c r="K263" s="225" t="s">
        <v>68</v>
      </c>
    </row>
    <row r="264" spans="1:11" ht="15" customHeight="1">
      <c r="A264" s="6"/>
      <c r="B264" s="176" t="s">
        <v>497</v>
      </c>
      <c r="C264" s="177">
        <v>1500</v>
      </c>
      <c r="D264" s="171"/>
      <c r="E264" s="171"/>
      <c r="F264" s="171"/>
      <c r="G264" s="212">
        <f t="shared" ref="G264:G274" si="10">C264:C632*1.05</f>
        <v>1575</v>
      </c>
      <c r="H264" s="228" t="s">
        <v>61</v>
      </c>
      <c r="I264" s="225" t="s">
        <v>66</v>
      </c>
      <c r="J264" s="225" t="s">
        <v>114</v>
      </c>
      <c r="K264" s="225" t="s">
        <v>68</v>
      </c>
    </row>
    <row r="265" spans="1:11" ht="15" customHeight="1">
      <c r="A265" s="6"/>
      <c r="B265" s="176" t="s">
        <v>497</v>
      </c>
      <c r="C265" s="177">
        <v>1500</v>
      </c>
      <c r="D265" s="171"/>
      <c r="E265" s="171"/>
      <c r="F265" s="171"/>
      <c r="G265" s="212">
        <f t="shared" si="10"/>
        <v>1575</v>
      </c>
      <c r="H265" s="228" t="s">
        <v>61</v>
      </c>
      <c r="I265" s="225" t="s">
        <v>66</v>
      </c>
      <c r="J265" s="225" t="s">
        <v>114</v>
      </c>
      <c r="K265" s="225" t="s">
        <v>68</v>
      </c>
    </row>
    <row r="266" spans="1:11" ht="15" customHeight="1">
      <c r="A266" s="6"/>
      <c r="B266" s="176" t="s">
        <v>498</v>
      </c>
      <c r="C266" s="177">
        <v>200</v>
      </c>
      <c r="D266" s="171"/>
      <c r="E266" s="171"/>
      <c r="F266" s="171"/>
      <c r="G266" s="212">
        <f t="shared" si="10"/>
        <v>210</v>
      </c>
      <c r="H266" s="228" t="s">
        <v>61</v>
      </c>
      <c r="I266" s="225" t="s">
        <v>66</v>
      </c>
      <c r="J266" s="225" t="s">
        <v>114</v>
      </c>
      <c r="K266" s="225" t="s">
        <v>68</v>
      </c>
    </row>
    <row r="267" spans="1:11" ht="15" customHeight="1">
      <c r="A267" s="6"/>
      <c r="B267" s="176" t="s">
        <v>498</v>
      </c>
      <c r="C267" s="177">
        <v>1100</v>
      </c>
      <c r="D267" s="171"/>
      <c r="E267" s="171"/>
      <c r="F267" s="171"/>
      <c r="G267" s="212">
        <f t="shared" si="10"/>
        <v>1155</v>
      </c>
      <c r="H267" s="228" t="s">
        <v>61</v>
      </c>
      <c r="I267" s="225" t="s">
        <v>66</v>
      </c>
      <c r="J267" s="225" t="s">
        <v>114</v>
      </c>
      <c r="K267" s="225" t="s">
        <v>68</v>
      </c>
    </row>
    <row r="268" spans="1:11" ht="15" customHeight="1">
      <c r="A268" s="6"/>
      <c r="B268" s="176" t="s">
        <v>498</v>
      </c>
      <c r="C268" s="177">
        <v>100</v>
      </c>
      <c r="D268" s="171"/>
      <c r="E268" s="171"/>
      <c r="F268" s="171"/>
      <c r="G268" s="212">
        <f t="shared" si="10"/>
        <v>105</v>
      </c>
      <c r="H268" s="228" t="s">
        <v>61</v>
      </c>
      <c r="I268" s="225" t="s">
        <v>66</v>
      </c>
      <c r="J268" s="225" t="s">
        <v>114</v>
      </c>
      <c r="K268" s="225" t="s">
        <v>68</v>
      </c>
    </row>
    <row r="269" spans="1:11" ht="15" customHeight="1">
      <c r="A269" s="6"/>
      <c r="B269" s="176" t="s">
        <v>499</v>
      </c>
      <c r="C269" s="177">
        <v>350</v>
      </c>
      <c r="D269" s="171"/>
      <c r="E269" s="171"/>
      <c r="F269" s="171"/>
      <c r="G269" s="212">
        <f t="shared" si="10"/>
        <v>367.5</v>
      </c>
      <c r="H269" s="228" t="s">
        <v>61</v>
      </c>
      <c r="I269" s="225" t="s">
        <v>66</v>
      </c>
      <c r="J269" s="225" t="s">
        <v>114</v>
      </c>
      <c r="K269" s="225" t="s">
        <v>68</v>
      </c>
    </row>
    <row r="270" spans="1:11" ht="15" customHeight="1">
      <c r="A270" s="6"/>
      <c r="B270" s="176" t="s">
        <v>499</v>
      </c>
      <c r="C270" s="177">
        <v>500</v>
      </c>
      <c r="D270" s="171"/>
      <c r="E270" s="171"/>
      <c r="F270" s="171"/>
      <c r="G270" s="212">
        <f t="shared" si="10"/>
        <v>525</v>
      </c>
      <c r="H270" s="228" t="s">
        <v>61</v>
      </c>
      <c r="I270" s="225" t="s">
        <v>66</v>
      </c>
      <c r="J270" s="225" t="s">
        <v>114</v>
      </c>
      <c r="K270" s="225" t="s">
        <v>68</v>
      </c>
    </row>
    <row r="271" spans="1:11" ht="15" customHeight="1">
      <c r="A271" s="6"/>
      <c r="B271" s="176" t="s">
        <v>500</v>
      </c>
      <c r="C271" s="177">
        <v>4500</v>
      </c>
      <c r="D271" s="171"/>
      <c r="E271" s="171"/>
      <c r="F271" s="171"/>
      <c r="G271" s="212">
        <f t="shared" si="10"/>
        <v>4725</v>
      </c>
      <c r="H271" s="228" t="s">
        <v>61</v>
      </c>
      <c r="I271" s="225" t="s">
        <v>66</v>
      </c>
      <c r="J271" s="225" t="s">
        <v>114</v>
      </c>
      <c r="K271" s="225" t="s">
        <v>68</v>
      </c>
    </row>
    <row r="272" spans="1:11" ht="15" customHeight="1">
      <c r="A272" s="6"/>
      <c r="B272" s="176" t="s">
        <v>501</v>
      </c>
      <c r="C272" s="177">
        <v>60</v>
      </c>
      <c r="D272" s="171"/>
      <c r="E272" s="171"/>
      <c r="F272" s="171"/>
      <c r="G272" s="212">
        <f t="shared" si="10"/>
        <v>63</v>
      </c>
      <c r="H272" s="228" t="s">
        <v>61</v>
      </c>
      <c r="I272" s="225" t="s">
        <v>66</v>
      </c>
      <c r="J272" s="225" t="s">
        <v>114</v>
      </c>
      <c r="K272" s="225" t="s">
        <v>68</v>
      </c>
    </row>
    <row r="273" spans="1:11" ht="15" customHeight="1">
      <c r="A273" s="6"/>
      <c r="B273" s="176" t="s">
        <v>502</v>
      </c>
      <c r="C273" s="177">
        <v>350</v>
      </c>
      <c r="D273" s="171"/>
      <c r="E273" s="171"/>
      <c r="F273" s="171"/>
      <c r="G273" s="212">
        <f t="shared" si="10"/>
        <v>367.5</v>
      </c>
      <c r="H273" s="228" t="s">
        <v>61</v>
      </c>
      <c r="I273" s="225" t="s">
        <v>66</v>
      </c>
      <c r="J273" s="225" t="s">
        <v>114</v>
      </c>
      <c r="K273" s="225" t="s">
        <v>68</v>
      </c>
    </row>
    <row r="274" spans="1:11" ht="15" customHeight="1">
      <c r="A274" s="6"/>
      <c r="B274" s="176" t="s">
        <v>503</v>
      </c>
      <c r="C274" s="177">
        <v>2000</v>
      </c>
      <c r="D274" s="171"/>
      <c r="E274" s="171"/>
      <c r="F274" s="171"/>
      <c r="G274" s="212">
        <f t="shared" si="10"/>
        <v>2100</v>
      </c>
      <c r="H274" s="228" t="s">
        <v>61</v>
      </c>
      <c r="I274" s="225" t="s">
        <v>66</v>
      </c>
      <c r="J274" s="225" t="s">
        <v>114</v>
      </c>
      <c r="K274" s="225" t="s">
        <v>68</v>
      </c>
    </row>
    <row r="275" spans="1:11" ht="15" customHeight="1">
      <c r="A275" s="6"/>
      <c r="B275" s="176" t="s">
        <v>503</v>
      </c>
      <c r="C275" s="177">
        <v>9000</v>
      </c>
      <c r="D275" s="171"/>
      <c r="E275" s="171"/>
      <c r="F275" s="171"/>
      <c r="G275" s="212">
        <f>C275:C642*1.05</f>
        <v>9450</v>
      </c>
      <c r="H275" s="228" t="s">
        <v>61</v>
      </c>
      <c r="I275" s="225" t="s">
        <v>66</v>
      </c>
      <c r="J275" s="225" t="s">
        <v>114</v>
      </c>
      <c r="K275" s="225" t="s">
        <v>68</v>
      </c>
    </row>
    <row r="276" spans="1:11" ht="15" customHeight="1">
      <c r="A276" s="6"/>
      <c r="B276" s="176" t="s">
        <v>503</v>
      </c>
      <c r="C276" s="177">
        <v>20</v>
      </c>
      <c r="D276" s="171"/>
      <c r="E276" s="171"/>
      <c r="F276" s="171"/>
      <c r="G276" s="212">
        <f>C276:C643*1.05</f>
        <v>21</v>
      </c>
      <c r="H276" s="228" t="s">
        <v>61</v>
      </c>
      <c r="I276" s="225" t="s">
        <v>66</v>
      </c>
      <c r="J276" s="225" t="s">
        <v>114</v>
      </c>
      <c r="K276" s="225" t="s">
        <v>68</v>
      </c>
    </row>
    <row r="277" spans="1:11" ht="15" customHeight="1">
      <c r="A277" s="6"/>
      <c r="B277" s="176" t="s">
        <v>504</v>
      </c>
      <c r="C277" s="177">
        <v>600</v>
      </c>
      <c r="D277" s="171"/>
      <c r="E277" s="171"/>
      <c r="F277" s="171"/>
      <c r="G277" s="212">
        <f>C277:C644*1.05</f>
        <v>630</v>
      </c>
      <c r="H277" s="228" t="s">
        <v>61</v>
      </c>
      <c r="I277" s="225" t="s">
        <v>66</v>
      </c>
      <c r="J277" s="225" t="s">
        <v>114</v>
      </c>
      <c r="K277" s="225" t="s">
        <v>68</v>
      </c>
    </row>
    <row r="278" spans="1:11" ht="15" customHeight="1">
      <c r="A278" s="6"/>
      <c r="B278" s="176" t="s">
        <v>505</v>
      </c>
      <c r="C278" s="198">
        <v>350</v>
      </c>
      <c r="D278" s="171"/>
      <c r="E278" s="171"/>
      <c r="F278" s="171"/>
      <c r="G278" s="212">
        <f>C278:C645*1.05</f>
        <v>367.5</v>
      </c>
      <c r="H278" s="228" t="s">
        <v>61</v>
      </c>
      <c r="I278" s="225" t="s">
        <v>66</v>
      </c>
      <c r="J278" s="225" t="s">
        <v>114</v>
      </c>
      <c r="K278" s="225" t="s">
        <v>68</v>
      </c>
    </row>
    <row r="279" spans="1:11" ht="15" customHeight="1">
      <c r="A279" s="6"/>
      <c r="B279" s="176" t="s">
        <v>505</v>
      </c>
      <c r="C279" s="177">
        <v>950</v>
      </c>
      <c r="D279" s="171"/>
      <c r="E279" s="171"/>
      <c r="F279" s="171"/>
      <c r="G279" s="212">
        <f>C279:C646*1.05</f>
        <v>997.5</v>
      </c>
      <c r="H279" s="228" t="s">
        <v>61</v>
      </c>
      <c r="I279" s="225" t="s">
        <v>66</v>
      </c>
      <c r="J279" s="225" t="s">
        <v>114</v>
      </c>
      <c r="K279" s="225" t="s">
        <v>68</v>
      </c>
    </row>
    <row r="280" spans="1:11" ht="15" customHeight="1">
      <c r="A280" s="6"/>
      <c r="B280" s="176" t="s">
        <v>506</v>
      </c>
      <c r="C280" s="196">
        <v>850</v>
      </c>
      <c r="D280" s="171"/>
      <c r="E280" s="171"/>
      <c r="F280" s="171"/>
      <c r="G280" s="212">
        <f t="shared" ref="G280:G311" si="11">C280:C646*1.05</f>
        <v>892.5</v>
      </c>
      <c r="H280" s="228" t="s">
        <v>61</v>
      </c>
      <c r="I280" s="225" t="s">
        <v>66</v>
      </c>
      <c r="J280" s="225" t="s">
        <v>114</v>
      </c>
      <c r="K280" s="225" t="s">
        <v>68</v>
      </c>
    </row>
    <row r="281" spans="1:11" ht="15" customHeight="1">
      <c r="A281" s="6"/>
      <c r="B281" s="176" t="s">
        <v>507</v>
      </c>
      <c r="C281" s="177">
        <v>60</v>
      </c>
      <c r="D281" s="171"/>
      <c r="E281" s="171"/>
      <c r="F281" s="171"/>
      <c r="G281" s="212">
        <f t="shared" si="11"/>
        <v>63</v>
      </c>
      <c r="H281" s="228" t="s">
        <v>61</v>
      </c>
      <c r="I281" s="225" t="s">
        <v>66</v>
      </c>
      <c r="J281" s="225" t="s">
        <v>114</v>
      </c>
      <c r="K281" s="225" t="s">
        <v>68</v>
      </c>
    </row>
    <row r="282" spans="1:11" ht="15" customHeight="1">
      <c r="A282" s="6"/>
      <c r="B282" s="176" t="s">
        <v>507</v>
      </c>
      <c r="C282" s="177">
        <v>200</v>
      </c>
      <c r="D282" s="171"/>
      <c r="E282" s="171"/>
      <c r="F282" s="171"/>
      <c r="G282" s="212">
        <f t="shared" si="11"/>
        <v>210</v>
      </c>
      <c r="H282" s="228" t="s">
        <v>61</v>
      </c>
      <c r="I282" s="225" t="s">
        <v>66</v>
      </c>
      <c r="J282" s="225" t="s">
        <v>114</v>
      </c>
      <c r="K282" s="225" t="s">
        <v>68</v>
      </c>
    </row>
    <row r="283" spans="1:11" ht="15" customHeight="1">
      <c r="A283" s="6"/>
      <c r="B283" s="179" t="s">
        <v>508</v>
      </c>
      <c r="C283" s="177">
        <v>600</v>
      </c>
      <c r="D283" s="171"/>
      <c r="E283" s="171"/>
      <c r="F283" s="171"/>
      <c r="G283" s="212">
        <f t="shared" si="11"/>
        <v>630</v>
      </c>
      <c r="H283" s="228" t="s">
        <v>61</v>
      </c>
      <c r="I283" s="225" t="s">
        <v>66</v>
      </c>
      <c r="J283" s="225" t="s">
        <v>114</v>
      </c>
      <c r="K283" s="225" t="s">
        <v>68</v>
      </c>
    </row>
    <row r="284" spans="1:11" ht="15" customHeight="1">
      <c r="A284" s="6"/>
      <c r="B284" s="193" t="s">
        <v>509</v>
      </c>
      <c r="C284" s="201">
        <v>12000</v>
      </c>
      <c r="D284" s="171"/>
      <c r="E284" s="171"/>
      <c r="F284" s="171"/>
      <c r="G284" s="212">
        <f t="shared" si="11"/>
        <v>12600</v>
      </c>
      <c r="H284" s="228" t="s">
        <v>61</v>
      </c>
      <c r="I284" s="225" t="s">
        <v>66</v>
      </c>
      <c r="J284" s="225" t="s">
        <v>114</v>
      </c>
      <c r="K284" s="225" t="s">
        <v>68</v>
      </c>
    </row>
    <row r="285" spans="1:11" ht="15" customHeight="1">
      <c r="A285" s="6"/>
      <c r="B285" s="176" t="s">
        <v>510</v>
      </c>
      <c r="C285" s="202">
        <v>56000</v>
      </c>
      <c r="D285" s="171"/>
      <c r="E285" s="171"/>
      <c r="F285" s="171"/>
      <c r="G285" s="212">
        <f t="shared" si="11"/>
        <v>58800</v>
      </c>
      <c r="H285" s="228" t="s">
        <v>61</v>
      </c>
      <c r="I285" s="225" t="s">
        <v>66</v>
      </c>
      <c r="J285" s="225" t="s">
        <v>114</v>
      </c>
      <c r="K285" s="225" t="s">
        <v>68</v>
      </c>
    </row>
    <row r="286" spans="1:11" ht="15" customHeight="1">
      <c r="A286" s="6"/>
      <c r="B286" s="176" t="s">
        <v>510</v>
      </c>
      <c r="C286" s="202">
        <v>36300</v>
      </c>
      <c r="D286" s="171"/>
      <c r="E286" s="171"/>
      <c r="F286" s="171"/>
      <c r="G286" s="212">
        <f t="shared" si="11"/>
        <v>38115</v>
      </c>
      <c r="H286" s="228" t="s">
        <v>61</v>
      </c>
      <c r="I286" s="225" t="s">
        <v>66</v>
      </c>
      <c r="J286" s="225" t="s">
        <v>114</v>
      </c>
      <c r="K286" s="225" t="s">
        <v>68</v>
      </c>
    </row>
    <row r="287" spans="1:11" ht="15" customHeight="1">
      <c r="A287" s="6"/>
      <c r="B287" s="176" t="s">
        <v>511</v>
      </c>
      <c r="C287" s="202">
        <v>12000</v>
      </c>
      <c r="D287" s="171"/>
      <c r="E287" s="171"/>
      <c r="F287" s="171"/>
      <c r="G287" s="212">
        <f t="shared" si="11"/>
        <v>12600</v>
      </c>
      <c r="H287" s="228" t="s">
        <v>61</v>
      </c>
      <c r="I287" s="225" t="s">
        <v>66</v>
      </c>
      <c r="J287" s="225" t="s">
        <v>114</v>
      </c>
      <c r="K287" s="225" t="s">
        <v>68</v>
      </c>
    </row>
    <row r="288" spans="1:11" ht="15" customHeight="1">
      <c r="A288" s="6"/>
      <c r="B288" s="176" t="s">
        <v>512</v>
      </c>
      <c r="C288" s="202">
        <v>33000</v>
      </c>
      <c r="D288" s="171"/>
      <c r="E288" s="171"/>
      <c r="F288" s="171"/>
      <c r="G288" s="212">
        <f t="shared" si="11"/>
        <v>34650</v>
      </c>
      <c r="H288" s="228" t="s">
        <v>61</v>
      </c>
      <c r="I288" s="225" t="s">
        <v>66</v>
      </c>
      <c r="J288" s="225" t="s">
        <v>114</v>
      </c>
      <c r="K288" s="225" t="s">
        <v>68</v>
      </c>
    </row>
    <row r="289" spans="1:11" ht="15" customHeight="1">
      <c r="A289" s="6"/>
      <c r="B289" s="176" t="s">
        <v>512</v>
      </c>
      <c r="C289" s="202">
        <v>63000</v>
      </c>
      <c r="D289" s="171"/>
      <c r="E289" s="171"/>
      <c r="F289" s="171"/>
      <c r="G289" s="212">
        <f t="shared" si="11"/>
        <v>66150</v>
      </c>
      <c r="H289" s="228" t="s">
        <v>61</v>
      </c>
      <c r="I289" s="225" t="s">
        <v>66</v>
      </c>
      <c r="J289" s="225" t="s">
        <v>114</v>
      </c>
      <c r="K289" s="225" t="s">
        <v>68</v>
      </c>
    </row>
    <row r="290" spans="1:11" ht="15" customHeight="1">
      <c r="A290" s="6"/>
      <c r="B290" s="176" t="s">
        <v>512</v>
      </c>
      <c r="C290" s="202">
        <v>82000</v>
      </c>
      <c r="D290" s="171"/>
      <c r="E290" s="171"/>
      <c r="F290" s="171"/>
      <c r="G290" s="212">
        <f t="shared" si="11"/>
        <v>86100</v>
      </c>
      <c r="H290" s="228" t="s">
        <v>61</v>
      </c>
      <c r="I290" s="225" t="s">
        <v>66</v>
      </c>
      <c r="J290" s="225" t="s">
        <v>114</v>
      </c>
      <c r="K290" s="225" t="s">
        <v>68</v>
      </c>
    </row>
    <row r="291" spans="1:11" ht="15" customHeight="1">
      <c r="A291" s="6"/>
      <c r="B291" s="176" t="s">
        <v>513</v>
      </c>
      <c r="C291" s="202">
        <v>600</v>
      </c>
      <c r="D291" s="171"/>
      <c r="E291" s="171"/>
      <c r="F291" s="171"/>
      <c r="G291" s="212">
        <f t="shared" si="11"/>
        <v>630</v>
      </c>
      <c r="H291" s="228" t="s">
        <v>61</v>
      </c>
      <c r="I291" s="225" t="s">
        <v>66</v>
      </c>
      <c r="J291" s="225" t="s">
        <v>114</v>
      </c>
      <c r="K291" s="225" t="s">
        <v>68</v>
      </c>
    </row>
    <row r="292" spans="1:11" ht="15" customHeight="1">
      <c r="A292" s="6"/>
      <c r="B292" s="176" t="s">
        <v>514</v>
      </c>
      <c r="C292" s="202">
        <v>500</v>
      </c>
      <c r="D292" s="171"/>
      <c r="E292" s="171"/>
      <c r="F292" s="171"/>
      <c r="G292" s="212">
        <f t="shared" si="11"/>
        <v>525</v>
      </c>
      <c r="H292" s="228" t="s">
        <v>61</v>
      </c>
      <c r="I292" s="225" t="s">
        <v>66</v>
      </c>
      <c r="J292" s="225" t="s">
        <v>114</v>
      </c>
      <c r="K292" s="225" t="s">
        <v>68</v>
      </c>
    </row>
    <row r="293" spans="1:11" ht="15" customHeight="1">
      <c r="A293" s="6"/>
      <c r="B293" s="176" t="s">
        <v>515</v>
      </c>
      <c r="C293" s="202">
        <v>23000</v>
      </c>
      <c r="D293" s="171"/>
      <c r="E293" s="171"/>
      <c r="F293" s="171"/>
      <c r="G293" s="212">
        <f t="shared" si="11"/>
        <v>24150</v>
      </c>
      <c r="H293" s="228" t="s">
        <v>61</v>
      </c>
      <c r="I293" s="225" t="s">
        <v>66</v>
      </c>
      <c r="J293" s="225" t="s">
        <v>114</v>
      </c>
      <c r="K293" s="225" t="s">
        <v>68</v>
      </c>
    </row>
    <row r="294" spans="1:11" ht="15" customHeight="1">
      <c r="A294" s="6"/>
      <c r="B294" s="176" t="s">
        <v>515</v>
      </c>
      <c r="C294" s="202">
        <v>12000</v>
      </c>
      <c r="D294" s="171"/>
      <c r="E294" s="171"/>
      <c r="F294" s="171"/>
      <c r="G294" s="212">
        <f t="shared" si="11"/>
        <v>12600</v>
      </c>
      <c r="H294" s="228" t="s">
        <v>61</v>
      </c>
      <c r="I294" s="225" t="s">
        <v>66</v>
      </c>
      <c r="J294" s="225" t="s">
        <v>114</v>
      </c>
      <c r="K294" s="225" t="s">
        <v>68</v>
      </c>
    </row>
    <row r="295" spans="1:11" ht="15" customHeight="1">
      <c r="A295" s="6"/>
      <c r="B295" s="176" t="s">
        <v>516</v>
      </c>
      <c r="C295" s="202">
        <v>230000</v>
      </c>
      <c r="D295" s="171"/>
      <c r="E295" s="171"/>
      <c r="F295" s="171"/>
      <c r="G295" s="212">
        <f t="shared" si="11"/>
        <v>241500</v>
      </c>
      <c r="H295" s="228" t="s">
        <v>61</v>
      </c>
      <c r="I295" s="225" t="s">
        <v>66</v>
      </c>
      <c r="J295" s="225" t="s">
        <v>114</v>
      </c>
      <c r="K295" s="225" t="s">
        <v>68</v>
      </c>
    </row>
    <row r="296" spans="1:11" ht="15" customHeight="1">
      <c r="A296" s="6"/>
      <c r="B296" s="176" t="s">
        <v>516</v>
      </c>
      <c r="C296" s="202">
        <v>161000</v>
      </c>
      <c r="D296" s="171"/>
      <c r="E296" s="171"/>
      <c r="F296" s="171"/>
      <c r="G296" s="212">
        <f t="shared" si="11"/>
        <v>169050</v>
      </c>
      <c r="H296" s="228" t="s">
        <v>61</v>
      </c>
      <c r="I296" s="225" t="s">
        <v>66</v>
      </c>
      <c r="J296" s="225" t="s">
        <v>114</v>
      </c>
      <c r="K296" s="225" t="s">
        <v>68</v>
      </c>
    </row>
    <row r="297" spans="1:11" ht="15" customHeight="1">
      <c r="A297" s="6"/>
      <c r="B297" s="176" t="s">
        <v>517</v>
      </c>
      <c r="C297" s="202">
        <v>6000</v>
      </c>
      <c r="D297" s="171"/>
      <c r="E297" s="171"/>
      <c r="F297" s="171"/>
      <c r="G297" s="212">
        <f t="shared" si="11"/>
        <v>6300</v>
      </c>
      <c r="H297" s="228" t="s">
        <v>61</v>
      </c>
      <c r="I297" s="225" t="s">
        <v>66</v>
      </c>
      <c r="J297" s="225" t="s">
        <v>114</v>
      </c>
      <c r="K297" s="225" t="s">
        <v>68</v>
      </c>
    </row>
    <row r="298" spans="1:11" ht="15" customHeight="1">
      <c r="A298" s="6"/>
      <c r="B298" s="176" t="s">
        <v>518</v>
      </c>
      <c r="C298" s="202">
        <v>340000</v>
      </c>
      <c r="D298" s="171"/>
      <c r="E298" s="171"/>
      <c r="F298" s="171"/>
      <c r="G298" s="212">
        <f t="shared" si="11"/>
        <v>357000</v>
      </c>
      <c r="H298" s="228" t="s">
        <v>61</v>
      </c>
      <c r="I298" s="225" t="s">
        <v>66</v>
      </c>
      <c r="J298" s="225" t="s">
        <v>114</v>
      </c>
      <c r="K298" s="225" t="s">
        <v>68</v>
      </c>
    </row>
    <row r="299" spans="1:11" ht="15" customHeight="1">
      <c r="A299" s="6"/>
      <c r="B299" s="176" t="s">
        <v>518</v>
      </c>
      <c r="C299" s="202">
        <v>170000</v>
      </c>
      <c r="D299" s="171"/>
      <c r="E299" s="171"/>
      <c r="F299" s="171"/>
      <c r="G299" s="212">
        <f t="shared" si="11"/>
        <v>178500</v>
      </c>
      <c r="H299" s="228" t="s">
        <v>61</v>
      </c>
      <c r="I299" s="225" t="s">
        <v>66</v>
      </c>
      <c r="J299" s="225" t="s">
        <v>114</v>
      </c>
      <c r="K299" s="225" t="s">
        <v>68</v>
      </c>
    </row>
    <row r="300" spans="1:11" ht="15" customHeight="1">
      <c r="A300" s="6"/>
      <c r="B300" s="176" t="s">
        <v>432</v>
      </c>
      <c r="C300" s="202">
        <v>1000</v>
      </c>
      <c r="D300" s="171"/>
      <c r="E300" s="171"/>
      <c r="F300" s="171"/>
      <c r="G300" s="212">
        <f t="shared" si="11"/>
        <v>1050</v>
      </c>
      <c r="H300" s="228" t="s">
        <v>61</v>
      </c>
      <c r="I300" s="225" t="s">
        <v>66</v>
      </c>
      <c r="J300" s="225" t="s">
        <v>114</v>
      </c>
      <c r="K300" s="225" t="s">
        <v>68</v>
      </c>
    </row>
    <row r="301" spans="1:11" ht="15" customHeight="1">
      <c r="A301" s="6"/>
      <c r="B301" s="176" t="s">
        <v>519</v>
      </c>
      <c r="C301" s="202">
        <v>6200</v>
      </c>
      <c r="D301" s="171"/>
      <c r="E301" s="171"/>
      <c r="F301" s="171"/>
      <c r="G301" s="212">
        <f t="shared" si="11"/>
        <v>6510</v>
      </c>
      <c r="H301" s="228" t="s">
        <v>61</v>
      </c>
      <c r="I301" s="225" t="s">
        <v>66</v>
      </c>
      <c r="J301" s="225" t="s">
        <v>114</v>
      </c>
      <c r="K301" s="225" t="s">
        <v>68</v>
      </c>
    </row>
    <row r="302" spans="1:11" ht="15" customHeight="1">
      <c r="A302" s="6"/>
      <c r="B302" s="176" t="s">
        <v>520</v>
      </c>
      <c r="C302" s="202">
        <v>7000</v>
      </c>
      <c r="D302" s="171"/>
      <c r="E302" s="171"/>
      <c r="F302" s="171"/>
      <c r="G302" s="212">
        <f t="shared" si="11"/>
        <v>7350</v>
      </c>
      <c r="H302" s="228" t="s">
        <v>61</v>
      </c>
      <c r="I302" s="225" t="s">
        <v>66</v>
      </c>
      <c r="J302" s="225" t="s">
        <v>114</v>
      </c>
      <c r="K302" s="225" t="s">
        <v>68</v>
      </c>
    </row>
    <row r="303" spans="1:11" ht="15" customHeight="1">
      <c r="A303" s="6"/>
      <c r="B303" s="182" t="s">
        <v>521</v>
      </c>
      <c r="C303" s="203">
        <v>2000</v>
      </c>
      <c r="D303" s="171"/>
      <c r="E303" s="171"/>
      <c r="F303" s="171"/>
      <c r="G303" s="212">
        <f t="shared" si="11"/>
        <v>2100</v>
      </c>
      <c r="H303" s="228" t="s">
        <v>61</v>
      </c>
      <c r="I303" s="225" t="s">
        <v>66</v>
      </c>
      <c r="J303" s="225" t="s">
        <v>114</v>
      </c>
      <c r="K303" s="225" t="s">
        <v>68</v>
      </c>
    </row>
    <row r="304" spans="1:11" ht="15" customHeight="1">
      <c r="A304" s="6"/>
      <c r="B304" s="182" t="s">
        <v>522</v>
      </c>
      <c r="C304" s="203">
        <v>1000</v>
      </c>
      <c r="D304" s="171"/>
      <c r="E304" s="171"/>
      <c r="F304" s="171"/>
      <c r="G304" s="212">
        <f t="shared" si="11"/>
        <v>1050</v>
      </c>
      <c r="H304" s="228" t="s">
        <v>61</v>
      </c>
      <c r="I304" s="225" t="s">
        <v>66</v>
      </c>
      <c r="J304" s="225" t="s">
        <v>114</v>
      </c>
      <c r="K304" s="225" t="s">
        <v>68</v>
      </c>
    </row>
    <row r="305" spans="1:11" ht="15" customHeight="1">
      <c r="A305" s="6"/>
      <c r="B305" s="176" t="s">
        <v>523</v>
      </c>
      <c r="C305" s="204">
        <v>600</v>
      </c>
      <c r="D305" s="171"/>
      <c r="E305" s="171"/>
      <c r="F305" s="171"/>
      <c r="G305" s="212">
        <f t="shared" si="11"/>
        <v>630</v>
      </c>
      <c r="H305" s="228" t="s">
        <v>61</v>
      </c>
      <c r="I305" s="225" t="s">
        <v>66</v>
      </c>
      <c r="J305" s="225" t="s">
        <v>114</v>
      </c>
      <c r="K305" s="225" t="s">
        <v>68</v>
      </c>
    </row>
    <row r="306" spans="1:11" ht="15" customHeight="1">
      <c r="A306" s="6"/>
      <c r="B306" s="176" t="s">
        <v>524</v>
      </c>
      <c r="C306" s="203">
        <v>700</v>
      </c>
      <c r="D306" s="171"/>
      <c r="E306" s="171"/>
      <c r="F306" s="171"/>
      <c r="G306" s="212">
        <f t="shared" si="11"/>
        <v>735</v>
      </c>
      <c r="H306" s="228" t="s">
        <v>61</v>
      </c>
      <c r="I306" s="225" t="s">
        <v>66</v>
      </c>
      <c r="J306" s="225" t="s">
        <v>114</v>
      </c>
      <c r="K306" s="225" t="s">
        <v>68</v>
      </c>
    </row>
    <row r="307" spans="1:11" ht="15" customHeight="1">
      <c r="A307" s="6"/>
      <c r="B307" s="182" t="s">
        <v>525</v>
      </c>
      <c r="C307" s="203">
        <v>200</v>
      </c>
      <c r="D307" s="171"/>
      <c r="E307" s="171"/>
      <c r="F307" s="171"/>
      <c r="G307" s="212">
        <f t="shared" si="11"/>
        <v>210</v>
      </c>
      <c r="H307" s="228" t="s">
        <v>61</v>
      </c>
      <c r="I307" s="225" t="s">
        <v>66</v>
      </c>
      <c r="J307" s="225" t="s">
        <v>114</v>
      </c>
      <c r="K307" s="225" t="s">
        <v>68</v>
      </c>
    </row>
    <row r="308" spans="1:11" ht="15" customHeight="1">
      <c r="A308" s="6"/>
      <c r="B308" s="176" t="s">
        <v>526</v>
      </c>
      <c r="C308" s="202">
        <v>1000</v>
      </c>
      <c r="D308" s="171"/>
      <c r="E308" s="171"/>
      <c r="F308" s="171"/>
      <c r="G308" s="212">
        <f t="shared" si="11"/>
        <v>1050</v>
      </c>
      <c r="H308" s="228" t="s">
        <v>61</v>
      </c>
      <c r="I308" s="225" t="s">
        <v>66</v>
      </c>
      <c r="J308" s="225" t="s">
        <v>114</v>
      </c>
      <c r="K308" s="225" t="s">
        <v>68</v>
      </c>
    </row>
    <row r="309" spans="1:11" ht="15" customHeight="1">
      <c r="A309" s="6"/>
      <c r="B309" s="182" t="s">
        <v>527</v>
      </c>
      <c r="C309" s="203">
        <v>6000</v>
      </c>
      <c r="D309" s="171"/>
      <c r="E309" s="171"/>
      <c r="F309" s="171"/>
      <c r="G309" s="212">
        <f t="shared" si="11"/>
        <v>6300</v>
      </c>
      <c r="H309" s="228" t="s">
        <v>61</v>
      </c>
      <c r="I309" s="225" t="s">
        <v>66</v>
      </c>
      <c r="J309" s="225" t="s">
        <v>114</v>
      </c>
      <c r="K309" s="225" t="s">
        <v>68</v>
      </c>
    </row>
    <row r="310" spans="1:11" ht="15" customHeight="1">
      <c r="A310" s="6"/>
      <c r="B310" s="182" t="s">
        <v>528</v>
      </c>
      <c r="C310" s="203">
        <v>2200</v>
      </c>
      <c r="D310" s="171"/>
      <c r="E310" s="171"/>
      <c r="F310" s="171"/>
      <c r="G310" s="212">
        <f t="shared" si="11"/>
        <v>2310</v>
      </c>
      <c r="H310" s="228" t="s">
        <v>61</v>
      </c>
      <c r="I310" s="225" t="s">
        <v>66</v>
      </c>
      <c r="J310" s="225" t="s">
        <v>114</v>
      </c>
      <c r="K310" s="225" t="s">
        <v>68</v>
      </c>
    </row>
    <row r="311" spans="1:11" ht="15" customHeight="1">
      <c r="A311" s="6"/>
      <c r="B311" s="182" t="s">
        <v>529</v>
      </c>
      <c r="C311" s="203">
        <v>1000</v>
      </c>
      <c r="D311" s="171"/>
      <c r="E311" s="171"/>
      <c r="F311" s="171"/>
      <c r="G311" s="212">
        <f t="shared" si="11"/>
        <v>1050</v>
      </c>
      <c r="H311" s="228" t="s">
        <v>61</v>
      </c>
      <c r="I311" s="225" t="s">
        <v>66</v>
      </c>
      <c r="J311" s="225" t="s">
        <v>114</v>
      </c>
      <c r="K311" s="225" t="s">
        <v>68</v>
      </c>
    </row>
    <row r="312" spans="1:11" ht="15" customHeight="1">
      <c r="A312" s="6"/>
      <c r="B312" s="182" t="s">
        <v>530</v>
      </c>
      <c r="C312" s="203">
        <v>820</v>
      </c>
      <c r="D312" s="171"/>
      <c r="E312" s="171"/>
      <c r="F312" s="171"/>
      <c r="G312" s="212">
        <f t="shared" ref="G312:G343" si="12">C312:C678*1.05</f>
        <v>861</v>
      </c>
      <c r="H312" s="228" t="s">
        <v>61</v>
      </c>
      <c r="I312" s="225" t="s">
        <v>66</v>
      </c>
      <c r="J312" s="225" t="s">
        <v>114</v>
      </c>
      <c r="K312" s="225" t="s">
        <v>68</v>
      </c>
    </row>
    <row r="313" spans="1:11" ht="15" customHeight="1">
      <c r="A313" s="6"/>
      <c r="B313" s="182" t="s">
        <v>531</v>
      </c>
      <c r="C313" s="203">
        <v>820</v>
      </c>
      <c r="D313" s="171"/>
      <c r="E313" s="171"/>
      <c r="F313" s="171"/>
      <c r="G313" s="212">
        <f t="shared" si="12"/>
        <v>861</v>
      </c>
      <c r="H313" s="228" t="s">
        <v>61</v>
      </c>
      <c r="I313" s="225" t="s">
        <v>66</v>
      </c>
      <c r="J313" s="225" t="s">
        <v>114</v>
      </c>
      <c r="K313" s="225" t="s">
        <v>68</v>
      </c>
    </row>
    <row r="314" spans="1:11" ht="15" customHeight="1">
      <c r="A314" s="6"/>
      <c r="B314" s="182" t="s">
        <v>532</v>
      </c>
      <c r="C314" s="203">
        <v>1350</v>
      </c>
      <c r="D314" s="171"/>
      <c r="E314" s="171"/>
      <c r="F314" s="171"/>
      <c r="G314" s="212">
        <f t="shared" si="12"/>
        <v>1417.5</v>
      </c>
      <c r="H314" s="228" t="s">
        <v>61</v>
      </c>
      <c r="I314" s="225" t="s">
        <v>66</v>
      </c>
      <c r="J314" s="225" t="s">
        <v>114</v>
      </c>
      <c r="K314" s="225" t="s">
        <v>68</v>
      </c>
    </row>
    <row r="315" spans="1:11" ht="15" customHeight="1">
      <c r="A315" s="6"/>
      <c r="B315" s="182" t="s">
        <v>533</v>
      </c>
      <c r="C315" s="203">
        <v>1000</v>
      </c>
      <c r="D315" s="171"/>
      <c r="E315" s="171"/>
      <c r="F315" s="171"/>
      <c r="G315" s="212">
        <f t="shared" si="12"/>
        <v>1050</v>
      </c>
      <c r="H315" s="228" t="s">
        <v>61</v>
      </c>
      <c r="I315" s="225" t="s">
        <v>66</v>
      </c>
      <c r="J315" s="225" t="s">
        <v>114</v>
      </c>
      <c r="K315" s="225" t="s">
        <v>68</v>
      </c>
    </row>
    <row r="316" spans="1:11" ht="15" customHeight="1">
      <c r="A316" s="6"/>
      <c r="B316" s="182" t="s">
        <v>534</v>
      </c>
      <c r="C316" s="203">
        <v>1000</v>
      </c>
      <c r="D316" s="171"/>
      <c r="E316" s="171"/>
      <c r="F316" s="171"/>
      <c r="G316" s="212">
        <f t="shared" si="12"/>
        <v>1050</v>
      </c>
      <c r="H316" s="228" t="s">
        <v>61</v>
      </c>
      <c r="I316" s="225" t="s">
        <v>66</v>
      </c>
      <c r="J316" s="225" t="s">
        <v>114</v>
      </c>
      <c r="K316" s="225" t="s">
        <v>68</v>
      </c>
    </row>
    <row r="317" spans="1:11" ht="15" customHeight="1">
      <c r="A317" s="6"/>
      <c r="B317" s="176" t="s">
        <v>535</v>
      </c>
      <c r="C317" s="205">
        <v>32000</v>
      </c>
      <c r="D317" s="171"/>
      <c r="E317" s="171"/>
      <c r="F317" s="171"/>
      <c r="G317" s="212">
        <f t="shared" si="12"/>
        <v>33600</v>
      </c>
      <c r="H317" s="228" t="s">
        <v>61</v>
      </c>
      <c r="I317" s="225" t="s">
        <v>66</v>
      </c>
      <c r="J317" s="225" t="s">
        <v>114</v>
      </c>
      <c r="K317" s="225" t="s">
        <v>68</v>
      </c>
    </row>
    <row r="318" spans="1:11" ht="15" customHeight="1">
      <c r="A318" s="6"/>
      <c r="B318" s="179" t="s">
        <v>536</v>
      </c>
      <c r="C318" s="206">
        <v>800</v>
      </c>
      <c r="D318" s="171"/>
      <c r="E318" s="171"/>
      <c r="F318" s="171"/>
      <c r="G318" s="212">
        <f t="shared" si="12"/>
        <v>840</v>
      </c>
      <c r="H318" s="228" t="s">
        <v>61</v>
      </c>
      <c r="I318" s="225" t="s">
        <v>66</v>
      </c>
      <c r="J318" s="225" t="s">
        <v>114</v>
      </c>
      <c r="K318" s="225" t="s">
        <v>68</v>
      </c>
    </row>
    <row r="319" spans="1:11" ht="15" customHeight="1">
      <c r="A319" s="6"/>
      <c r="B319" s="193" t="s">
        <v>537</v>
      </c>
      <c r="C319" s="194">
        <v>30</v>
      </c>
      <c r="D319" s="171"/>
      <c r="E319" s="171"/>
      <c r="F319" s="171"/>
      <c r="G319" s="212">
        <f t="shared" si="12"/>
        <v>31.5</v>
      </c>
      <c r="H319" s="228" t="s">
        <v>61</v>
      </c>
      <c r="I319" s="225" t="s">
        <v>66</v>
      </c>
      <c r="J319" s="225" t="s">
        <v>114</v>
      </c>
      <c r="K319" s="225" t="s">
        <v>68</v>
      </c>
    </row>
    <row r="320" spans="1:11" ht="15" customHeight="1">
      <c r="A320" s="6"/>
      <c r="B320" s="182" t="s">
        <v>538</v>
      </c>
      <c r="C320" s="183">
        <v>3500</v>
      </c>
      <c r="D320" s="171"/>
      <c r="E320" s="171"/>
      <c r="F320" s="171"/>
      <c r="G320" s="212">
        <f t="shared" si="12"/>
        <v>3675</v>
      </c>
      <c r="H320" s="228" t="s">
        <v>61</v>
      </c>
      <c r="I320" s="225" t="s">
        <v>66</v>
      </c>
      <c r="J320" s="225" t="s">
        <v>114</v>
      </c>
      <c r="K320" s="225" t="s">
        <v>68</v>
      </c>
    </row>
    <row r="321" spans="1:11" ht="15" customHeight="1">
      <c r="A321" s="6"/>
      <c r="B321" s="182" t="s">
        <v>539</v>
      </c>
      <c r="C321" s="183">
        <v>1000</v>
      </c>
      <c r="D321" s="171"/>
      <c r="E321" s="171"/>
      <c r="F321" s="171"/>
      <c r="G321" s="212">
        <f t="shared" si="12"/>
        <v>1050</v>
      </c>
      <c r="H321" s="228" t="s">
        <v>61</v>
      </c>
      <c r="I321" s="225" t="s">
        <v>66</v>
      </c>
      <c r="J321" s="225" t="s">
        <v>114</v>
      </c>
      <c r="K321" s="225" t="s">
        <v>68</v>
      </c>
    </row>
    <row r="322" spans="1:11" ht="15" customHeight="1">
      <c r="A322" s="6"/>
      <c r="B322" s="176" t="s">
        <v>540</v>
      </c>
      <c r="C322" s="177">
        <v>3000</v>
      </c>
      <c r="D322" s="171"/>
      <c r="E322" s="171"/>
      <c r="F322" s="171"/>
      <c r="G322" s="212">
        <f t="shared" si="12"/>
        <v>3150</v>
      </c>
      <c r="H322" s="228" t="s">
        <v>61</v>
      </c>
      <c r="I322" s="225" t="s">
        <v>66</v>
      </c>
      <c r="J322" s="225" t="s">
        <v>114</v>
      </c>
      <c r="K322" s="225" t="s">
        <v>68</v>
      </c>
    </row>
    <row r="323" spans="1:11" ht="15" customHeight="1">
      <c r="A323" s="6"/>
      <c r="B323" s="176" t="s">
        <v>541</v>
      </c>
      <c r="C323" s="177">
        <v>26000</v>
      </c>
      <c r="D323" s="171"/>
      <c r="E323" s="171"/>
      <c r="F323" s="171"/>
      <c r="G323" s="212">
        <f t="shared" si="12"/>
        <v>27300</v>
      </c>
      <c r="H323" s="228" t="s">
        <v>61</v>
      </c>
      <c r="I323" s="225" t="s">
        <v>66</v>
      </c>
      <c r="J323" s="225" t="s">
        <v>114</v>
      </c>
      <c r="K323" s="225" t="s">
        <v>68</v>
      </c>
    </row>
    <row r="324" spans="1:11" ht="15" customHeight="1">
      <c r="A324" s="6"/>
      <c r="B324" s="179" t="s">
        <v>542</v>
      </c>
      <c r="C324" s="207">
        <v>1100</v>
      </c>
      <c r="D324" s="171"/>
      <c r="E324" s="171"/>
      <c r="F324" s="171"/>
      <c r="G324" s="212">
        <f t="shared" si="12"/>
        <v>1155</v>
      </c>
      <c r="H324" s="228" t="s">
        <v>61</v>
      </c>
      <c r="I324" s="225" t="s">
        <v>66</v>
      </c>
      <c r="J324" s="225" t="s">
        <v>114</v>
      </c>
      <c r="K324" s="225" t="s">
        <v>68</v>
      </c>
    </row>
    <row r="325" spans="1:11" ht="15" customHeight="1">
      <c r="A325" s="6"/>
      <c r="B325" s="179" t="s">
        <v>543</v>
      </c>
      <c r="C325" s="208">
        <v>500</v>
      </c>
      <c r="D325" s="171"/>
      <c r="E325" s="171"/>
      <c r="F325" s="171"/>
      <c r="G325" s="212">
        <f t="shared" si="12"/>
        <v>525</v>
      </c>
      <c r="H325" s="228" t="s">
        <v>61</v>
      </c>
      <c r="I325" s="225" t="s">
        <v>66</v>
      </c>
      <c r="J325" s="225" t="s">
        <v>114</v>
      </c>
      <c r="K325" s="225" t="s">
        <v>68</v>
      </c>
    </row>
    <row r="326" spans="1:11" ht="15" customHeight="1">
      <c r="A326" s="6"/>
      <c r="B326" s="176" t="s">
        <v>544</v>
      </c>
      <c r="C326" s="177">
        <v>30000</v>
      </c>
      <c r="D326" s="171"/>
      <c r="E326" s="171"/>
      <c r="F326" s="171"/>
      <c r="G326" s="212">
        <f t="shared" si="12"/>
        <v>31500</v>
      </c>
      <c r="H326" s="228" t="s">
        <v>61</v>
      </c>
      <c r="I326" s="225" t="s">
        <v>66</v>
      </c>
      <c r="J326" s="225" t="s">
        <v>114</v>
      </c>
      <c r="K326" s="225" t="s">
        <v>68</v>
      </c>
    </row>
    <row r="327" spans="1:11" ht="15" customHeight="1">
      <c r="A327" s="6"/>
      <c r="B327" s="176" t="s">
        <v>545</v>
      </c>
      <c r="C327" s="177">
        <v>4000</v>
      </c>
      <c r="D327" s="171"/>
      <c r="E327" s="171"/>
      <c r="F327" s="171"/>
      <c r="G327" s="212">
        <f t="shared" si="12"/>
        <v>4200</v>
      </c>
      <c r="H327" s="228" t="s">
        <v>61</v>
      </c>
      <c r="I327" s="225" t="s">
        <v>66</v>
      </c>
      <c r="J327" s="225" t="s">
        <v>114</v>
      </c>
      <c r="K327" s="225" t="s">
        <v>68</v>
      </c>
    </row>
    <row r="328" spans="1:11" ht="15" customHeight="1">
      <c r="A328" s="6"/>
      <c r="B328" s="176" t="s">
        <v>545</v>
      </c>
      <c r="C328" s="177">
        <v>2200</v>
      </c>
      <c r="D328" s="171"/>
      <c r="E328" s="171"/>
      <c r="F328" s="171"/>
      <c r="G328" s="212">
        <f t="shared" si="12"/>
        <v>2310</v>
      </c>
      <c r="H328" s="228" t="s">
        <v>61</v>
      </c>
      <c r="I328" s="225" t="s">
        <v>66</v>
      </c>
      <c r="J328" s="225" t="s">
        <v>114</v>
      </c>
      <c r="K328" s="225" t="s">
        <v>68</v>
      </c>
    </row>
    <row r="329" spans="1:11" ht="15" customHeight="1">
      <c r="A329" s="6"/>
      <c r="B329" s="179" t="s">
        <v>546</v>
      </c>
      <c r="C329" s="202">
        <v>1350</v>
      </c>
      <c r="D329" s="171"/>
      <c r="E329" s="171"/>
      <c r="F329" s="171"/>
      <c r="G329" s="212">
        <f t="shared" si="12"/>
        <v>1417.5</v>
      </c>
      <c r="H329" s="228" t="s">
        <v>61</v>
      </c>
      <c r="I329" s="225" t="s">
        <v>66</v>
      </c>
      <c r="J329" s="225" t="s">
        <v>114</v>
      </c>
      <c r="K329" s="225" t="s">
        <v>68</v>
      </c>
    </row>
    <row r="330" spans="1:11" ht="15" customHeight="1">
      <c r="A330" s="6"/>
      <c r="B330" s="179" t="s">
        <v>546</v>
      </c>
      <c r="C330" s="202">
        <v>1250</v>
      </c>
      <c r="D330" s="171"/>
      <c r="E330" s="171"/>
      <c r="F330" s="171"/>
      <c r="G330" s="212">
        <f t="shared" si="12"/>
        <v>1312.5</v>
      </c>
      <c r="H330" s="228" t="s">
        <v>61</v>
      </c>
      <c r="I330" s="225" t="s">
        <v>66</v>
      </c>
      <c r="J330" s="225" t="s">
        <v>114</v>
      </c>
      <c r="K330" s="225" t="s">
        <v>68</v>
      </c>
    </row>
    <row r="331" spans="1:11" ht="15" customHeight="1">
      <c r="A331" s="6"/>
      <c r="B331" s="176" t="s">
        <v>547</v>
      </c>
      <c r="C331" s="177">
        <v>700</v>
      </c>
      <c r="D331" s="171"/>
      <c r="E331" s="171"/>
      <c r="F331" s="171"/>
      <c r="G331" s="212">
        <f t="shared" si="12"/>
        <v>735</v>
      </c>
      <c r="H331" s="228" t="s">
        <v>61</v>
      </c>
      <c r="I331" s="225" t="s">
        <v>66</v>
      </c>
      <c r="J331" s="225" t="s">
        <v>114</v>
      </c>
      <c r="K331" s="225" t="s">
        <v>68</v>
      </c>
    </row>
    <row r="332" spans="1:11" ht="15" customHeight="1">
      <c r="A332" s="6"/>
      <c r="B332" s="180" t="s">
        <v>548</v>
      </c>
      <c r="C332" s="177">
        <v>250</v>
      </c>
      <c r="D332" s="171"/>
      <c r="E332" s="171"/>
      <c r="F332" s="171"/>
      <c r="G332" s="212">
        <f t="shared" si="12"/>
        <v>262.5</v>
      </c>
      <c r="H332" s="228" t="s">
        <v>61</v>
      </c>
      <c r="I332" s="225" t="s">
        <v>66</v>
      </c>
      <c r="J332" s="225" t="s">
        <v>114</v>
      </c>
      <c r="K332" s="225" t="s">
        <v>68</v>
      </c>
    </row>
    <row r="333" spans="1:11" ht="15" customHeight="1">
      <c r="A333" s="6"/>
      <c r="B333" s="182" t="s">
        <v>549</v>
      </c>
      <c r="C333" s="183">
        <v>500</v>
      </c>
      <c r="D333" s="171"/>
      <c r="E333" s="171"/>
      <c r="F333" s="171"/>
      <c r="G333" s="212">
        <f t="shared" si="12"/>
        <v>525</v>
      </c>
      <c r="H333" s="228" t="s">
        <v>61</v>
      </c>
      <c r="I333" s="225" t="s">
        <v>66</v>
      </c>
      <c r="J333" s="225" t="s">
        <v>114</v>
      </c>
      <c r="K333" s="225" t="s">
        <v>68</v>
      </c>
    </row>
    <row r="334" spans="1:11" ht="15" customHeight="1">
      <c r="A334" s="6"/>
      <c r="B334" s="176" t="s">
        <v>550</v>
      </c>
      <c r="C334" s="177">
        <v>550</v>
      </c>
      <c r="D334" s="171"/>
      <c r="E334" s="171"/>
      <c r="F334" s="171"/>
      <c r="G334" s="212">
        <f t="shared" si="12"/>
        <v>577.5</v>
      </c>
      <c r="H334" s="228" t="s">
        <v>61</v>
      </c>
      <c r="I334" s="225" t="s">
        <v>66</v>
      </c>
      <c r="J334" s="225" t="s">
        <v>114</v>
      </c>
      <c r="K334" s="225" t="s">
        <v>68</v>
      </c>
    </row>
    <row r="335" spans="1:11" ht="15" customHeight="1">
      <c r="A335" s="6"/>
      <c r="B335" s="176" t="s">
        <v>551</v>
      </c>
      <c r="C335" s="177">
        <v>2000</v>
      </c>
      <c r="D335" s="171"/>
      <c r="E335" s="171"/>
      <c r="F335" s="171"/>
      <c r="G335" s="212">
        <f t="shared" si="12"/>
        <v>2100</v>
      </c>
      <c r="H335" s="228" t="s">
        <v>61</v>
      </c>
      <c r="I335" s="225" t="s">
        <v>66</v>
      </c>
      <c r="J335" s="225" t="s">
        <v>114</v>
      </c>
      <c r="K335" s="225" t="s">
        <v>68</v>
      </c>
    </row>
    <row r="336" spans="1:11" ht="15" customHeight="1">
      <c r="A336" s="6"/>
      <c r="B336" s="176" t="s">
        <v>552</v>
      </c>
      <c r="C336" s="177">
        <v>6000</v>
      </c>
      <c r="D336" s="171"/>
      <c r="E336" s="171"/>
      <c r="F336" s="171"/>
      <c r="G336" s="212">
        <f t="shared" si="12"/>
        <v>6300</v>
      </c>
      <c r="H336" s="228" t="s">
        <v>61</v>
      </c>
      <c r="I336" s="225" t="s">
        <v>66</v>
      </c>
      <c r="J336" s="225" t="s">
        <v>114</v>
      </c>
      <c r="K336" s="225" t="s">
        <v>68</v>
      </c>
    </row>
    <row r="337" spans="1:11" ht="15" customHeight="1">
      <c r="A337" s="6"/>
      <c r="B337" s="176" t="s">
        <v>553</v>
      </c>
      <c r="C337" s="177">
        <v>220</v>
      </c>
      <c r="D337" s="171"/>
      <c r="E337" s="171"/>
      <c r="F337" s="171"/>
      <c r="G337" s="212">
        <f t="shared" si="12"/>
        <v>231</v>
      </c>
      <c r="H337" s="228" t="s">
        <v>61</v>
      </c>
      <c r="I337" s="225" t="s">
        <v>66</v>
      </c>
      <c r="J337" s="225" t="s">
        <v>114</v>
      </c>
      <c r="K337" s="225" t="s">
        <v>68</v>
      </c>
    </row>
    <row r="338" spans="1:11" ht="15" customHeight="1">
      <c r="A338" s="6"/>
      <c r="B338" s="176" t="s">
        <v>554</v>
      </c>
      <c r="C338" s="177">
        <v>11000</v>
      </c>
      <c r="D338" s="171"/>
      <c r="E338" s="171"/>
      <c r="F338" s="171"/>
      <c r="G338" s="212">
        <f t="shared" si="12"/>
        <v>11550</v>
      </c>
      <c r="H338" s="228" t="s">
        <v>61</v>
      </c>
      <c r="I338" s="225" t="s">
        <v>66</v>
      </c>
      <c r="J338" s="225" t="s">
        <v>114</v>
      </c>
      <c r="K338" s="225" t="s">
        <v>68</v>
      </c>
    </row>
    <row r="339" spans="1:11" ht="15" customHeight="1">
      <c r="A339" s="6"/>
      <c r="B339" s="176" t="s">
        <v>421</v>
      </c>
      <c r="C339" s="177">
        <v>1500</v>
      </c>
      <c r="D339" s="171"/>
      <c r="E339" s="171"/>
      <c r="F339" s="171"/>
      <c r="G339" s="212">
        <f t="shared" si="12"/>
        <v>1575</v>
      </c>
      <c r="H339" s="228" t="s">
        <v>61</v>
      </c>
      <c r="I339" s="225" t="s">
        <v>66</v>
      </c>
      <c r="J339" s="225" t="s">
        <v>114</v>
      </c>
      <c r="K339" s="225" t="s">
        <v>68</v>
      </c>
    </row>
    <row r="340" spans="1:11" ht="15" customHeight="1">
      <c r="A340" s="6"/>
      <c r="B340" s="176" t="s">
        <v>555</v>
      </c>
      <c r="C340" s="177">
        <v>1000</v>
      </c>
      <c r="D340" s="171"/>
      <c r="E340" s="171"/>
      <c r="F340" s="171"/>
      <c r="G340" s="212">
        <f t="shared" si="12"/>
        <v>1050</v>
      </c>
      <c r="H340" s="228" t="s">
        <v>61</v>
      </c>
      <c r="I340" s="225" t="s">
        <v>66</v>
      </c>
      <c r="J340" s="225" t="s">
        <v>114</v>
      </c>
      <c r="K340" s="225" t="s">
        <v>68</v>
      </c>
    </row>
    <row r="341" spans="1:11" ht="15" customHeight="1">
      <c r="A341" s="6"/>
      <c r="B341" s="176" t="s">
        <v>556</v>
      </c>
      <c r="C341" s="177">
        <v>1200</v>
      </c>
      <c r="D341" s="171"/>
      <c r="E341" s="171"/>
      <c r="F341" s="171"/>
      <c r="G341" s="212">
        <f t="shared" si="12"/>
        <v>1260</v>
      </c>
      <c r="H341" s="228" t="s">
        <v>61</v>
      </c>
      <c r="I341" s="225" t="s">
        <v>66</v>
      </c>
      <c r="J341" s="225" t="s">
        <v>114</v>
      </c>
      <c r="K341" s="225" t="s">
        <v>68</v>
      </c>
    </row>
    <row r="342" spans="1:11" ht="15" customHeight="1">
      <c r="A342" s="6"/>
      <c r="B342" s="180" t="s">
        <v>557</v>
      </c>
      <c r="C342" s="177">
        <v>11000</v>
      </c>
      <c r="D342" s="171"/>
      <c r="E342" s="171"/>
      <c r="F342" s="171"/>
      <c r="G342" s="212">
        <f t="shared" si="12"/>
        <v>11550</v>
      </c>
      <c r="H342" s="228" t="s">
        <v>61</v>
      </c>
      <c r="I342" s="225" t="s">
        <v>66</v>
      </c>
      <c r="J342" s="225" t="s">
        <v>114</v>
      </c>
      <c r="K342" s="225" t="s">
        <v>68</v>
      </c>
    </row>
    <row r="343" spans="1:11" ht="15" customHeight="1">
      <c r="A343" s="6"/>
      <c r="B343" s="176" t="s">
        <v>558</v>
      </c>
      <c r="C343" s="177">
        <v>4500</v>
      </c>
      <c r="D343" s="171"/>
      <c r="E343" s="171"/>
      <c r="F343" s="171"/>
      <c r="G343" s="212">
        <f t="shared" si="12"/>
        <v>4725</v>
      </c>
      <c r="H343" s="228" t="s">
        <v>61</v>
      </c>
      <c r="I343" s="225" t="s">
        <v>66</v>
      </c>
      <c r="J343" s="225" t="s">
        <v>114</v>
      </c>
      <c r="K343" s="225" t="s">
        <v>68</v>
      </c>
    </row>
    <row r="344" spans="1:11" ht="15" customHeight="1">
      <c r="A344" s="6"/>
      <c r="B344" s="176" t="s">
        <v>368</v>
      </c>
      <c r="C344" s="177">
        <v>1000</v>
      </c>
      <c r="D344" s="171"/>
      <c r="E344" s="171"/>
      <c r="F344" s="171"/>
      <c r="G344" s="212">
        <f t="shared" ref="G344:G375" si="13">C344:C710*1.05</f>
        <v>1050</v>
      </c>
      <c r="H344" s="228" t="s">
        <v>61</v>
      </c>
      <c r="I344" s="225" t="s">
        <v>66</v>
      </c>
      <c r="J344" s="225" t="s">
        <v>114</v>
      </c>
      <c r="K344" s="225" t="s">
        <v>68</v>
      </c>
    </row>
    <row r="345" spans="1:11" ht="15" customHeight="1">
      <c r="A345" s="6"/>
      <c r="B345" s="176" t="s">
        <v>559</v>
      </c>
      <c r="C345" s="177">
        <v>3500</v>
      </c>
      <c r="D345" s="171"/>
      <c r="E345" s="171"/>
      <c r="F345" s="171"/>
      <c r="G345" s="212">
        <f t="shared" si="13"/>
        <v>3675</v>
      </c>
      <c r="H345" s="228" t="s">
        <v>61</v>
      </c>
      <c r="I345" s="225" t="s">
        <v>66</v>
      </c>
      <c r="J345" s="225" t="s">
        <v>114</v>
      </c>
      <c r="K345" s="225" t="s">
        <v>68</v>
      </c>
    </row>
    <row r="346" spans="1:11" ht="15" customHeight="1">
      <c r="A346" s="6"/>
      <c r="B346" s="176" t="s">
        <v>371</v>
      </c>
      <c r="C346" s="177">
        <v>11500</v>
      </c>
      <c r="D346" s="171"/>
      <c r="E346" s="171"/>
      <c r="F346" s="171"/>
      <c r="G346" s="212">
        <f t="shared" si="13"/>
        <v>12075</v>
      </c>
      <c r="H346" s="228" t="s">
        <v>61</v>
      </c>
      <c r="I346" s="225" t="s">
        <v>66</v>
      </c>
      <c r="J346" s="225" t="s">
        <v>114</v>
      </c>
      <c r="K346" s="225" t="s">
        <v>68</v>
      </c>
    </row>
    <row r="347" spans="1:11" ht="15" customHeight="1">
      <c r="A347" s="6"/>
      <c r="B347" s="180" t="s">
        <v>372</v>
      </c>
      <c r="C347" s="177">
        <v>1500</v>
      </c>
      <c r="D347" s="171"/>
      <c r="E347" s="171"/>
      <c r="F347" s="171"/>
      <c r="G347" s="212">
        <f t="shared" si="13"/>
        <v>1575</v>
      </c>
      <c r="H347" s="228" t="s">
        <v>61</v>
      </c>
      <c r="I347" s="225" t="s">
        <v>66</v>
      </c>
      <c r="J347" s="225" t="s">
        <v>114</v>
      </c>
      <c r="K347" s="225" t="s">
        <v>68</v>
      </c>
    </row>
    <row r="348" spans="1:11" ht="15" customHeight="1">
      <c r="A348" s="6"/>
      <c r="B348" s="180" t="s">
        <v>560</v>
      </c>
      <c r="C348" s="177">
        <v>1600</v>
      </c>
      <c r="D348" s="171"/>
      <c r="E348" s="171"/>
      <c r="F348" s="171"/>
      <c r="G348" s="212">
        <f t="shared" si="13"/>
        <v>1680</v>
      </c>
      <c r="H348" s="228" t="s">
        <v>61</v>
      </c>
      <c r="I348" s="225" t="s">
        <v>66</v>
      </c>
      <c r="J348" s="225" t="s">
        <v>114</v>
      </c>
      <c r="K348" s="225" t="s">
        <v>68</v>
      </c>
    </row>
    <row r="349" spans="1:11" ht="15" customHeight="1">
      <c r="A349" s="6"/>
      <c r="B349" s="176" t="s">
        <v>561</v>
      </c>
      <c r="C349" s="177">
        <v>21000</v>
      </c>
      <c r="D349" s="171"/>
      <c r="E349" s="171"/>
      <c r="F349" s="171"/>
      <c r="G349" s="212">
        <f t="shared" si="13"/>
        <v>22050</v>
      </c>
      <c r="H349" s="228" t="s">
        <v>61</v>
      </c>
      <c r="I349" s="225" t="s">
        <v>66</v>
      </c>
      <c r="J349" s="225" t="s">
        <v>114</v>
      </c>
      <c r="K349" s="225" t="s">
        <v>68</v>
      </c>
    </row>
    <row r="350" spans="1:11" ht="15" customHeight="1">
      <c r="A350" s="6"/>
      <c r="B350" s="176" t="s">
        <v>562</v>
      </c>
      <c r="C350" s="177">
        <v>3500</v>
      </c>
      <c r="D350" s="171"/>
      <c r="E350" s="171"/>
      <c r="F350" s="171"/>
      <c r="G350" s="212">
        <f t="shared" si="13"/>
        <v>3675</v>
      </c>
      <c r="H350" s="228" t="s">
        <v>61</v>
      </c>
      <c r="I350" s="225" t="s">
        <v>66</v>
      </c>
      <c r="J350" s="225" t="s">
        <v>114</v>
      </c>
      <c r="K350" s="225" t="s">
        <v>68</v>
      </c>
    </row>
    <row r="351" spans="1:11" ht="15" customHeight="1">
      <c r="A351" s="6"/>
      <c r="B351" s="179" t="s">
        <v>563</v>
      </c>
      <c r="C351" s="177">
        <v>2500</v>
      </c>
      <c r="D351" s="171"/>
      <c r="E351" s="171"/>
      <c r="F351" s="171"/>
      <c r="G351" s="212">
        <f t="shared" si="13"/>
        <v>2625</v>
      </c>
      <c r="H351" s="228" t="s">
        <v>61</v>
      </c>
      <c r="I351" s="225" t="s">
        <v>66</v>
      </c>
      <c r="J351" s="225" t="s">
        <v>114</v>
      </c>
      <c r="K351" s="225" t="s">
        <v>68</v>
      </c>
    </row>
    <row r="352" spans="1:11" ht="15" customHeight="1">
      <c r="A352" s="6"/>
      <c r="B352" s="176" t="s">
        <v>564</v>
      </c>
      <c r="C352" s="177">
        <v>450</v>
      </c>
      <c r="D352" s="171"/>
      <c r="E352" s="171"/>
      <c r="F352" s="171"/>
      <c r="G352" s="212">
        <f t="shared" si="13"/>
        <v>472.5</v>
      </c>
      <c r="H352" s="228" t="s">
        <v>61</v>
      </c>
      <c r="I352" s="225" t="s">
        <v>66</v>
      </c>
      <c r="J352" s="225" t="s">
        <v>114</v>
      </c>
      <c r="K352" s="225" t="s">
        <v>68</v>
      </c>
    </row>
    <row r="353" spans="1:11" ht="15" customHeight="1">
      <c r="A353" s="6"/>
      <c r="B353" s="176" t="s">
        <v>565</v>
      </c>
      <c r="C353" s="177">
        <v>500</v>
      </c>
      <c r="D353" s="171"/>
      <c r="E353" s="171"/>
      <c r="F353" s="171"/>
      <c r="G353" s="212">
        <f t="shared" si="13"/>
        <v>525</v>
      </c>
      <c r="H353" s="228" t="s">
        <v>61</v>
      </c>
      <c r="I353" s="225" t="s">
        <v>66</v>
      </c>
      <c r="J353" s="225" t="s">
        <v>114</v>
      </c>
      <c r="K353" s="225" t="s">
        <v>68</v>
      </c>
    </row>
    <row r="354" spans="1:11" ht="15" customHeight="1">
      <c r="A354" s="6"/>
      <c r="B354" s="180" t="s">
        <v>566</v>
      </c>
      <c r="C354" s="177">
        <v>1000</v>
      </c>
      <c r="D354" s="171"/>
      <c r="E354" s="171"/>
      <c r="F354" s="171"/>
      <c r="G354" s="212">
        <f t="shared" si="13"/>
        <v>1050</v>
      </c>
      <c r="H354" s="228" t="s">
        <v>61</v>
      </c>
      <c r="I354" s="225" t="s">
        <v>66</v>
      </c>
      <c r="J354" s="225" t="s">
        <v>114</v>
      </c>
      <c r="K354" s="225" t="s">
        <v>68</v>
      </c>
    </row>
    <row r="355" spans="1:11" ht="15" customHeight="1">
      <c r="A355" s="6"/>
      <c r="B355" s="182" t="s">
        <v>567</v>
      </c>
      <c r="C355" s="183">
        <v>3200</v>
      </c>
      <c r="D355" s="171"/>
      <c r="E355" s="171"/>
      <c r="F355" s="171"/>
      <c r="G355" s="212">
        <f t="shared" si="13"/>
        <v>3360</v>
      </c>
      <c r="H355" s="228" t="s">
        <v>61</v>
      </c>
      <c r="I355" s="225" t="s">
        <v>66</v>
      </c>
      <c r="J355" s="225" t="s">
        <v>114</v>
      </c>
      <c r="K355" s="225" t="s">
        <v>68</v>
      </c>
    </row>
    <row r="356" spans="1:11" ht="15" customHeight="1">
      <c r="A356" s="6"/>
      <c r="B356" s="182" t="s">
        <v>568</v>
      </c>
      <c r="C356" s="183">
        <v>2100</v>
      </c>
      <c r="D356" s="171"/>
      <c r="E356" s="171"/>
      <c r="F356" s="171"/>
      <c r="G356" s="212">
        <f t="shared" si="13"/>
        <v>2205</v>
      </c>
      <c r="H356" s="228" t="s">
        <v>61</v>
      </c>
      <c r="I356" s="225" t="s">
        <v>66</v>
      </c>
      <c r="J356" s="225" t="s">
        <v>114</v>
      </c>
      <c r="K356" s="225" t="s">
        <v>68</v>
      </c>
    </row>
    <row r="357" spans="1:11" ht="15" customHeight="1">
      <c r="A357" s="6"/>
      <c r="B357" s="176" t="s">
        <v>569</v>
      </c>
      <c r="C357" s="177">
        <v>21000</v>
      </c>
      <c r="D357" s="171"/>
      <c r="E357" s="171"/>
      <c r="F357" s="171"/>
      <c r="G357" s="212">
        <f t="shared" si="13"/>
        <v>22050</v>
      </c>
      <c r="H357" s="228" t="s">
        <v>61</v>
      </c>
      <c r="I357" s="225" t="s">
        <v>66</v>
      </c>
      <c r="J357" s="225" t="s">
        <v>114</v>
      </c>
      <c r="K357" s="225" t="s">
        <v>68</v>
      </c>
    </row>
    <row r="358" spans="1:11" ht="15" customHeight="1">
      <c r="A358" s="6"/>
      <c r="B358" s="176" t="s">
        <v>569</v>
      </c>
      <c r="C358" s="177">
        <v>42000</v>
      </c>
      <c r="D358" s="171"/>
      <c r="E358" s="171"/>
      <c r="F358" s="171"/>
      <c r="G358" s="212">
        <f t="shared" si="13"/>
        <v>44100</v>
      </c>
      <c r="H358" s="228" t="s">
        <v>61</v>
      </c>
      <c r="I358" s="225" t="s">
        <v>66</v>
      </c>
      <c r="J358" s="225" t="s">
        <v>114</v>
      </c>
      <c r="K358" s="225" t="s">
        <v>68</v>
      </c>
    </row>
    <row r="359" spans="1:11" ht="15" customHeight="1">
      <c r="A359" s="6"/>
      <c r="B359" s="176" t="s">
        <v>570</v>
      </c>
      <c r="C359" s="177">
        <v>26000</v>
      </c>
      <c r="D359" s="171"/>
      <c r="E359" s="171"/>
      <c r="F359" s="171"/>
      <c r="G359" s="212">
        <f t="shared" si="13"/>
        <v>27300</v>
      </c>
      <c r="H359" s="228" t="s">
        <v>61</v>
      </c>
      <c r="I359" s="225" t="s">
        <v>66</v>
      </c>
      <c r="J359" s="225" t="s">
        <v>114</v>
      </c>
      <c r="K359" s="225" t="s">
        <v>68</v>
      </c>
    </row>
    <row r="360" spans="1:11" ht="15" customHeight="1">
      <c r="A360" s="6"/>
      <c r="B360" s="176" t="s">
        <v>571</v>
      </c>
      <c r="C360" s="177">
        <v>6000</v>
      </c>
      <c r="D360" s="171"/>
      <c r="E360" s="171"/>
      <c r="F360" s="171"/>
      <c r="G360" s="212">
        <f t="shared" si="13"/>
        <v>6300</v>
      </c>
      <c r="H360" s="228" t="s">
        <v>61</v>
      </c>
      <c r="I360" s="225" t="s">
        <v>66</v>
      </c>
      <c r="J360" s="225" t="s">
        <v>114</v>
      </c>
      <c r="K360" s="225" t="s">
        <v>68</v>
      </c>
    </row>
    <row r="361" spans="1:11" ht="15" customHeight="1">
      <c r="A361" s="6"/>
      <c r="B361" s="176" t="s">
        <v>572</v>
      </c>
      <c r="C361" s="177">
        <v>1000</v>
      </c>
      <c r="D361" s="171"/>
      <c r="E361" s="171"/>
      <c r="F361" s="171"/>
      <c r="G361" s="212">
        <f t="shared" si="13"/>
        <v>1050</v>
      </c>
      <c r="H361" s="228" t="s">
        <v>61</v>
      </c>
      <c r="I361" s="225" t="s">
        <v>66</v>
      </c>
      <c r="J361" s="225" t="s">
        <v>114</v>
      </c>
      <c r="K361" s="225" t="s">
        <v>68</v>
      </c>
    </row>
    <row r="362" spans="1:11" ht="15" customHeight="1">
      <c r="A362" s="6"/>
      <c r="B362" s="179" t="s">
        <v>573</v>
      </c>
      <c r="C362" s="202">
        <v>15000</v>
      </c>
      <c r="D362" s="171"/>
      <c r="E362" s="171"/>
      <c r="F362" s="171"/>
      <c r="G362" s="212">
        <f t="shared" si="13"/>
        <v>15750</v>
      </c>
      <c r="H362" s="228" t="s">
        <v>61</v>
      </c>
      <c r="I362" s="225" t="s">
        <v>66</v>
      </c>
      <c r="J362" s="225" t="s">
        <v>114</v>
      </c>
      <c r="K362" s="225" t="s">
        <v>68</v>
      </c>
    </row>
    <row r="363" spans="1:11" ht="15" customHeight="1">
      <c r="A363" s="6"/>
      <c r="B363" s="209" t="s">
        <v>574</v>
      </c>
      <c r="C363" s="198">
        <v>1500</v>
      </c>
      <c r="D363" s="171"/>
      <c r="E363" s="171"/>
      <c r="F363" s="171"/>
      <c r="G363" s="212">
        <f t="shared" si="13"/>
        <v>1575</v>
      </c>
      <c r="H363" s="228" t="s">
        <v>61</v>
      </c>
      <c r="I363" s="225" t="s">
        <v>66</v>
      </c>
      <c r="J363" s="225" t="s">
        <v>114</v>
      </c>
      <c r="K363" s="225" t="s">
        <v>68</v>
      </c>
    </row>
    <row r="364" spans="1:11" ht="15" customHeight="1">
      <c r="A364" s="6"/>
      <c r="B364" s="176" t="s">
        <v>385</v>
      </c>
      <c r="C364" s="177">
        <v>15000</v>
      </c>
      <c r="D364" s="171"/>
      <c r="E364" s="171"/>
      <c r="F364" s="171"/>
      <c r="G364" s="212">
        <f t="shared" si="13"/>
        <v>15750</v>
      </c>
      <c r="H364" s="228" t="s">
        <v>61</v>
      </c>
      <c r="I364" s="225" t="s">
        <v>66</v>
      </c>
      <c r="J364" s="225" t="s">
        <v>114</v>
      </c>
      <c r="K364" s="225" t="s">
        <v>68</v>
      </c>
    </row>
    <row r="365" spans="1:11" ht="15" customHeight="1">
      <c r="A365" s="6"/>
      <c r="B365" s="176" t="s">
        <v>575</v>
      </c>
      <c r="C365" s="177">
        <v>600</v>
      </c>
      <c r="D365" s="171"/>
      <c r="E365" s="171"/>
      <c r="F365" s="171"/>
      <c r="G365" s="212">
        <f t="shared" si="13"/>
        <v>630</v>
      </c>
      <c r="H365" s="228" t="s">
        <v>61</v>
      </c>
      <c r="I365" s="225" t="s">
        <v>66</v>
      </c>
      <c r="J365" s="225" t="s">
        <v>114</v>
      </c>
      <c r="K365" s="225" t="s">
        <v>68</v>
      </c>
    </row>
    <row r="366" spans="1:11" ht="15" customHeight="1">
      <c r="A366" s="6"/>
      <c r="B366" s="176" t="s">
        <v>576</v>
      </c>
      <c r="C366" s="177">
        <v>64000</v>
      </c>
      <c r="D366" s="171"/>
      <c r="E366" s="171"/>
      <c r="F366" s="171"/>
      <c r="G366" s="212">
        <f t="shared" si="13"/>
        <v>67200</v>
      </c>
      <c r="H366" s="228" t="s">
        <v>61</v>
      </c>
      <c r="I366" s="225" t="s">
        <v>66</v>
      </c>
      <c r="J366" s="225" t="s">
        <v>114</v>
      </c>
      <c r="K366" s="225" t="s">
        <v>68</v>
      </c>
    </row>
    <row r="367" spans="1:11" ht="15" customHeight="1">
      <c r="A367" s="6"/>
      <c r="B367" s="176" t="s">
        <v>577</v>
      </c>
      <c r="C367" s="177">
        <v>3000</v>
      </c>
      <c r="D367" s="171"/>
      <c r="E367" s="171"/>
      <c r="F367" s="171"/>
      <c r="G367" s="212">
        <f t="shared" si="13"/>
        <v>3150</v>
      </c>
      <c r="H367" s="228" t="s">
        <v>61</v>
      </c>
      <c r="I367" s="225" t="s">
        <v>66</v>
      </c>
      <c r="J367" s="225" t="s">
        <v>114</v>
      </c>
      <c r="K367" s="225" t="s">
        <v>68</v>
      </c>
    </row>
    <row r="368" spans="1:11" ht="15" customHeight="1">
      <c r="A368" s="6"/>
      <c r="B368" s="176" t="s">
        <v>577</v>
      </c>
      <c r="C368" s="177">
        <v>26000</v>
      </c>
      <c r="D368" s="171"/>
      <c r="E368" s="171"/>
      <c r="F368" s="171"/>
      <c r="G368" s="212">
        <f t="shared" si="13"/>
        <v>27300</v>
      </c>
      <c r="H368" s="228" t="s">
        <v>61</v>
      </c>
      <c r="I368" s="225" t="s">
        <v>66</v>
      </c>
      <c r="J368" s="225" t="s">
        <v>114</v>
      </c>
      <c r="K368" s="225" t="s">
        <v>68</v>
      </c>
    </row>
    <row r="369" spans="1:11" ht="15" customHeight="1">
      <c r="A369" s="6"/>
      <c r="B369" s="176" t="s">
        <v>577</v>
      </c>
      <c r="C369" s="177">
        <v>20000</v>
      </c>
      <c r="D369" s="171"/>
      <c r="E369" s="171"/>
      <c r="F369" s="171"/>
      <c r="G369" s="212">
        <f t="shared" si="13"/>
        <v>21000</v>
      </c>
      <c r="H369" s="228" t="s">
        <v>61</v>
      </c>
      <c r="I369" s="225" t="s">
        <v>66</v>
      </c>
      <c r="J369" s="225" t="s">
        <v>114</v>
      </c>
      <c r="K369" s="225" t="s">
        <v>68</v>
      </c>
    </row>
    <row r="370" spans="1:11" ht="15" customHeight="1">
      <c r="A370" s="6"/>
      <c r="B370" s="176" t="s">
        <v>578</v>
      </c>
      <c r="C370" s="177">
        <v>11000</v>
      </c>
      <c r="D370" s="171"/>
      <c r="E370" s="171"/>
      <c r="F370" s="171"/>
      <c r="G370" s="212">
        <f t="shared" si="13"/>
        <v>11550</v>
      </c>
      <c r="H370" s="228" t="s">
        <v>61</v>
      </c>
      <c r="I370" s="225" t="s">
        <v>66</v>
      </c>
      <c r="J370" s="225" t="s">
        <v>114</v>
      </c>
      <c r="K370" s="225" t="s">
        <v>68</v>
      </c>
    </row>
    <row r="371" spans="1:11" ht="15" customHeight="1">
      <c r="A371" s="6"/>
      <c r="B371" s="209" t="s">
        <v>579</v>
      </c>
      <c r="C371" s="198">
        <v>6000</v>
      </c>
      <c r="D371" s="171"/>
      <c r="E371" s="171"/>
      <c r="F371" s="171"/>
      <c r="G371" s="212">
        <f t="shared" si="13"/>
        <v>6300</v>
      </c>
      <c r="H371" s="228" t="s">
        <v>61</v>
      </c>
      <c r="I371" s="225" t="s">
        <v>66</v>
      </c>
      <c r="J371" s="225" t="s">
        <v>114</v>
      </c>
      <c r="K371" s="225" t="s">
        <v>68</v>
      </c>
    </row>
    <row r="372" spans="1:11" ht="15" customHeight="1">
      <c r="A372" s="6"/>
      <c r="B372" s="209" t="s">
        <v>580</v>
      </c>
      <c r="C372" s="198">
        <v>1100</v>
      </c>
      <c r="D372" s="171"/>
      <c r="E372" s="171"/>
      <c r="F372" s="171"/>
      <c r="G372" s="212">
        <f t="shared" si="13"/>
        <v>1155</v>
      </c>
      <c r="H372" s="228" t="s">
        <v>61</v>
      </c>
      <c r="I372" s="225" t="s">
        <v>66</v>
      </c>
      <c r="J372" s="225" t="s">
        <v>114</v>
      </c>
      <c r="K372" s="225" t="s">
        <v>68</v>
      </c>
    </row>
    <row r="373" spans="1:11" ht="15" customHeight="1">
      <c r="A373" s="6"/>
      <c r="B373" s="176" t="s">
        <v>581</v>
      </c>
      <c r="C373" s="177">
        <v>6000</v>
      </c>
      <c r="D373" s="171"/>
      <c r="E373" s="171"/>
      <c r="F373" s="171"/>
      <c r="G373" s="212">
        <f t="shared" si="13"/>
        <v>6300</v>
      </c>
      <c r="H373" s="228" t="s">
        <v>61</v>
      </c>
      <c r="I373" s="225" t="s">
        <v>66</v>
      </c>
      <c r="J373" s="225" t="s">
        <v>114</v>
      </c>
      <c r="K373" s="225" t="s">
        <v>68</v>
      </c>
    </row>
    <row r="374" spans="1:11" ht="15" customHeight="1">
      <c r="A374" s="6"/>
      <c r="B374" s="176" t="s">
        <v>582</v>
      </c>
      <c r="C374" s="177">
        <v>600</v>
      </c>
      <c r="D374" s="171"/>
      <c r="E374" s="171"/>
      <c r="F374" s="171"/>
      <c r="G374" s="212">
        <f t="shared" si="13"/>
        <v>630</v>
      </c>
      <c r="H374" s="228" t="s">
        <v>61</v>
      </c>
      <c r="I374" s="225" t="s">
        <v>66</v>
      </c>
      <c r="J374" s="225" t="s">
        <v>114</v>
      </c>
      <c r="K374" s="225" t="s">
        <v>68</v>
      </c>
    </row>
    <row r="375" spans="1:11" ht="15" customHeight="1">
      <c r="A375" s="6"/>
      <c r="B375" s="176" t="s">
        <v>436</v>
      </c>
      <c r="C375" s="177">
        <v>10300</v>
      </c>
      <c r="D375" s="171"/>
      <c r="E375" s="171"/>
      <c r="F375" s="171"/>
      <c r="G375" s="212">
        <f t="shared" si="13"/>
        <v>10815</v>
      </c>
      <c r="H375" s="228" t="s">
        <v>61</v>
      </c>
      <c r="I375" s="225" t="s">
        <v>66</v>
      </c>
      <c r="J375" s="225" t="s">
        <v>114</v>
      </c>
      <c r="K375" s="225" t="s">
        <v>68</v>
      </c>
    </row>
    <row r="376" spans="1:11" ht="15" customHeight="1">
      <c r="A376" s="6"/>
      <c r="B376" s="176" t="s">
        <v>583</v>
      </c>
      <c r="C376" s="177">
        <v>2600</v>
      </c>
      <c r="D376" s="171"/>
      <c r="E376" s="171"/>
      <c r="F376" s="171"/>
      <c r="G376" s="212">
        <f t="shared" ref="G376:G389" si="14">C376:C742*1.05</f>
        <v>2730</v>
      </c>
      <c r="H376" s="228" t="s">
        <v>61</v>
      </c>
      <c r="I376" s="225" t="s">
        <v>66</v>
      </c>
      <c r="J376" s="225" t="s">
        <v>114</v>
      </c>
      <c r="K376" s="225" t="s">
        <v>68</v>
      </c>
    </row>
    <row r="377" spans="1:11" ht="15" customHeight="1">
      <c r="A377" s="6"/>
      <c r="B377" s="176" t="s">
        <v>584</v>
      </c>
      <c r="C377" s="177">
        <v>4900</v>
      </c>
      <c r="D377" s="171"/>
      <c r="E377" s="171"/>
      <c r="F377" s="171"/>
      <c r="G377" s="212">
        <f t="shared" si="14"/>
        <v>5145</v>
      </c>
      <c r="H377" s="228" t="s">
        <v>61</v>
      </c>
      <c r="I377" s="225" t="s">
        <v>66</v>
      </c>
      <c r="J377" s="225" t="s">
        <v>114</v>
      </c>
      <c r="K377" s="225" t="s">
        <v>68</v>
      </c>
    </row>
    <row r="378" spans="1:11" ht="15" customHeight="1">
      <c r="A378" s="6"/>
      <c r="B378" s="179" t="s">
        <v>585</v>
      </c>
      <c r="C378" s="177">
        <v>30000</v>
      </c>
      <c r="D378" s="171"/>
      <c r="E378" s="171"/>
      <c r="F378" s="171"/>
      <c r="G378" s="212">
        <f t="shared" si="14"/>
        <v>31500</v>
      </c>
      <c r="H378" s="228" t="s">
        <v>61</v>
      </c>
      <c r="I378" s="225" t="s">
        <v>66</v>
      </c>
      <c r="J378" s="225" t="s">
        <v>114</v>
      </c>
      <c r="K378" s="225" t="s">
        <v>68</v>
      </c>
    </row>
    <row r="379" spans="1:11" ht="15" customHeight="1">
      <c r="A379" s="6"/>
      <c r="B379" s="176" t="s">
        <v>586</v>
      </c>
      <c r="C379" s="177">
        <v>32000</v>
      </c>
      <c r="D379" s="171"/>
      <c r="E379" s="171"/>
      <c r="F379" s="171"/>
      <c r="G379" s="212">
        <f t="shared" si="14"/>
        <v>33600</v>
      </c>
      <c r="H379" s="228" t="s">
        <v>61</v>
      </c>
      <c r="I379" s="225" t="s">
        <v>66</v>
      </c>
      <c r="J379" s="225" t="s">
        <v>114</v>
      </c>
      <c r="K379" s="225" t="s">
        <v>68</v>
      </c>
    </row>
    <row r="380" spans="1:11" ht="15" customHeight="1">
      <c r="A380" s="6"/>
      <c r="B380" s="176" t="s">
        <v>587</v>
      </c>
      <c r="C380" s="177">
        <v>2500</v>
      </c>
      <c r="D380" s="171"/>
      <c r="E380" s="171"/>
      <c r="F380" s="171"/>
      <c r="G380" s="212">
        <f t="shared" si="14"/>
        <v>2625</v>
      </c>
      <c r="H380" s="228" t="s">
        <v>61</v>
      </c>
      <c r="I380" s="225" t="s">
        <v>66</v>
      </c>
      <c r="J380" s="225" t="s">
        <v>114</v>
      </c>
      <c r="K380" s="225" t="s">
        <v>68</v>
      </c>
    </row>
    <row r="381" spans="1:11" ht="15" customHeight="1">
      <c r="A381" s="6"/>
      <c r="B381" s="176" t="s">
        <v>588</v>
      </c>
      <c r="C381" s="177">
        <v>7500</v>
      </c>
      <c r="D381" s="171"/>
      <c r="E381" s="171"/>
      <c r="F381" s="171"/>
      <c r="G381" s="212">
        <f t="shared" si="14"/>
        <v>7875</v>
      </c>
      <c r="H381" s="228" t="s">
        <v>61</v>
      </c>
      <c r="I381" s="225" t="s">
        <v>66</v>
      </c>
      <c r="J381" s="225" t="s">
        <v>114</v>
      </c>
      <c r="K381" s="225" t="s">
        <v>68</v>
      </c>
    </row>
    <row r="382" spans="1:11" ht="15" customHeight="1">
      <c r="A382" s="6"/>
      <c r="B382" s="210" t="s">
        <v>589</v>
      </c>
      <c r="C382" s="211">
        <v>6500</v>
      </c>
      <c r="D382" s="171"/>
      <c r="E382" s="171"/>
      <c r="F382" s="171"/>
      <c r="G382" s="212">
        <f t="shared" si="14"/>
        <v>6825</v>
      </c>
      <c r="H382" s="228" t="s">
        <v>61</v>
      </c>
      <c r="I382" s="225" t="s">
        <v>66</v>
      </c>
      <c r="J382" s="225" t="s">
        <v>114</v>
      </c>
      <c r="K382" s="225" t="s">
        <v>68</v>
      </c>
    </row>
    <row r="383" spans="1:11" ht="15" customHeight="1">
      <c r="A383" s="6"/>
      <c r="B383" s="176" t="s">
        <v>590</v>
      </c>
      <c r="C383" s="177">
        <v>1000</v>
      </c>
      <c r="D383" s="171"/>
      <c r="E383" s="171"/>
      <c r="F383" s="171"/>
      <c r="G383" s="212">
        <f t="shared" si="14"/>
        <v>1050</v>
      </c>
      <c r="H383" s="228" t="s">
        <v>61</v>
      </c>
      <c r="I383" s="225" t="s">
        <v>66</v>
      </c>
      <c r="J383" s="225" t="s">
        <v>114</v>
      </c>
      <c r="K383" s="225" t="s">
        <v>68</v>
      </c>
    </row>
    <row r="384" spans="1:11" ht="15" customHeight="1">
      <c r="A384" s="6"/>
      <c r="B384" s="176" t="s">
        <v>591</v>
      </c>
      <c r="C384" s="177">
        <v>16000</v>
      </c>
      <c r="D384" s="171"/>
      <c r="E384" s="171"/>
      <c r="F384" s="171"/>
      <c r="G384" s="212">
        <f t="shared" si="14"/>
        <v>16800</v>
      </c>
      <c r="H384" s="228" t="s">
        <v>61</v>
      </c>
      <c r="I384" s="225" t="s">
        <v>66</v>
      </c>
      <c r="J384" s="225" t="s">
        <v>114</v>
      </c>
      <c r="K384" s="225" t="s">
        <v>68</v>
      </c>
    </row>
    <row r="385" spans="1:11" ht="15" customHeight="1">
      <c r="A385" s="6"/>
      <c r="B385" s="176" t="s">
        <v>592</v>
      </c>
      <c r="C385" s="177">
        <v>2500</v>
      </c>
      <c r="D385" s="171"/>
      <c r="E385" s="171"/>
      <c r="F385" s="171"/>
      <c r="G385" s="212">
        <f t="shared" si="14"/>
        <v>2625</v>
      </c>
      <c r="H385" s="228" t="s">
        <v>61</v>
      </c>
      <c r="I385" s="225" t="s">
        <v>66</v>
      </c>
      <c r="J385" s="225" t="s">
        <v>114</v>
      </c>
      <c r="K385" s="225" t="s">
        <v>68</v>
      </c>
    </row>
    <row r="386" spans="1:11" ht="15" customHeight="1">
      <c r="A386" s="6"/>
      <c r="B386" s="179" t="s">
        <v>491</v>
      </c>
      <c r="C386" s="177">
        <v>1000</v>
      </c>
      <c r="D386" s="171"/>
      <c r="E386" s="171"/>
      <c r="F386" s="171"/>
      <c r="G386" s="212">
        <f t="shared" si="14"/>
        <v>1050</v>
      </c>
      <c r="H386" s="228" t="s">
        <v>61</v>
      </c>
      <c r="I386" s="225" t="s">
        <v>66</v>
      </c>
      <c r="J386" s="225" t="s">
        <v>114</v>
      </c>
      <c r="K386" s="225" t="s">
        <v>68</v>
      </c>
    </row>
    <row r="387" spans="1:11" ht="15" customHeight="1">
      <c r="A387" s="6"/>
      <c r="B387" s="209" t="s">
        <v>593</v>
      </c>
      <c r="C387" s="198">
        <v>2800</v>
      </c>
      <c r="D387" s="171"/>
      <c r="E387" s="171"/>
      <c r="F387" s="171"/>
      <c r="G387" s="212">
        <f t="shared" si="14"/>
        <v>2940</v>
      </c>
      <c r="H387" s="228" t="s">
        <v>61</v>
      </c>
      <c r="I387" s="225" t="s">
        <v>66</v>
      </c>
      <c r="J387" s="225" t="s">
        <v>114</v>
      </c>
      <c r="K387" s="225" t="s">
        <v>68</v>
      </c>
    </row>
    <row r="388" spans="1:11" ht="15" customHeight="1">
      <c r="A388" s="6"/>
      <c r="B388" s="176" t="s">
        <v>594</v>
      </c>
      <c r="C388" s="177">
        <v>10300</v>
      </c>
      <c r="D388" s="171"/>
      <c r="E388" s="171"/>
      <c r="F388" s="171"/>
      <c r="G388" s="212">
        <f t="shared" si="14"/>
        <v>10815</v>
      </c>
      <c r="H388" s="228" t="s">
        <v>61</v>
      </c>
      <c r="I388" s="225" t="s">
        <v>66</v>
      </c>
      <c r="J388" s="225" t="s">
        <v>114</v>
      </c>
      <c r="K388" s="225" t="s">
        <v>68</v>
      </c>
    </row>
    <row r="389" spans="1:11" ht="15" customHeight="1">
      <c r="A389" s="6"/>
      <c r="B389" s="193" t="s">
        <v>595</v>
      </c>
      <c r="C389" s="177">
        <v>3200</v>
      </c>
      <c r="D389" s="171"/>
      <c r="E389" s="171"/>
      <c r="F389" s="171"/>
      <c r="G389" s="212">
        <f t="shared" si="14"/>
        <v>3360</v>
      </c>
      <c r="H389" s="228" t="s">
        <v>61</v>
      </c>
      <c r="I389" s="225" t="s">
        <v>66</v>
      </c>
      <c r="J389" s="225" t="s">
        <v>114</v>
      </c>
      <c r="K389" s="225" t="s">
        <v>68</v>
      </c>
    </row>
    <row r="390" spans="1:11">
      <c r="A390" s="6"/>
      <c r="B390" s="230" t="s">
        <v>169</v>
      </c>
      <c r="C390" s="231"/>
      <c r="D390" s="231"/>
      <c r="E390" s="231"/>
      <c r="F390" s="231"/>
      <c r="G390" s="233"/>
      <c r="H390" s="231"/>
      <c r="I390" s="231"/>
      <c r="J390" s="231"/>
      <c r="K390" s="232"/>
    </row>
    <row r="391" spans="1:11" ht="15" hidden="1" customHeight="1">
      <c r="A391" s="13"/>
      <c r="B391" s="44"/>
      <c r="C391" s="105">
        <f>SUM(C390:C390)</f>
        <v>0</v>
      </c>
      <c r="D391" s="9"/>
      <c r="E391" s="9"/>
      <c r="F391" s="36">
        <f>SUM(F390:F390)</f>
        <v>0</v>
      </c>
      <c r="G391" s="36"/>
      <c r="H391" s="46" t="s">
        <v>111</v>
      </c>
      <c r="I391" s="47"/>
      <c r="J391" s="106"/>
      <c r="K391" s="37"/>
    </row>
    <row r="392" spans="1:11" ht="15" customHeight="1">
      <c r="A392" s="13"/>
      <c r="B392" s="40" t="s">
        <v>196</v>
      </c>
      <c r="C392" s="101">
        <v>84000</v>
      </c>
      <c r="D392" s="48"/>
      <c r="E392" s="48"/>
      <c r="F392" s="49">
        <f t="shared" ref="F392" si="15">C392:C397*1.05</f>
        <v>88200</v>
      </c>
      <c r="G392" s="49">
        <f t="shared" ref="G392:G397" si="16">C392:C397*1.05</f>
        <v>88200</v>
      </c>
      <c r="H392" s="46" t="s">
        <v>111</v>
      </c>
      <c r="I392" s="47" t="s">
        <v>60</v>
      </c>
      <c r="J392" s="106" t="s">
        <v>241</v>
      </c>
      <c r="K392" s="37" t="s">
        <v>68</v>
      </c>
    </row>
    <row r="393" spans="1:11" ht="15" customHeight="1">
      <c r="A393" s="13"/>
      <c r="B393" s="40" t="s">
        <v>197</v>
      </c>
      <c r="C393" s="101">
        <v>234000</v>
      </c>
      <c r="D393" s="48"/>
      <c r="E393" s="48"/>
      <c r="F393" s="49">
        <f>C393:C397*1.05</f>
        <v>245700</v>
      </c>
      <c r="G393" s="49">
        <f t="shared" si="16"/>
        <v>245700</v>
      </c>
      <c r="H393" s="46" t="s">
        <v>111</v>
      </c>
      <c r="I393" s="47" t="s">
        <v>60</v>
      </c>
      <c r="J393" s="106" t="s">
        <v>241</v>
      </c>
      <c r="K393" s="37" t="s">
        <v>68</v>
      </c>
    </row>
    <row r="394" spans="1:11" ht="15" customHeight="1">
      <c r="A394" s="13"/>
      <c r="B394" s="40" t="s">
        <v>198</v>
      </c>
      <c r="C394" s="101">
        <v>71000</v>
      </c>
      <c r="D394" s="48"/>
      <c r="E394" s="48"/>
      <c r="F394" s="49">
        <f>C394:C398*1.05</f>
        <v>74550</v>
      </c>
      <c r="G394" s="49">
        <f t="shared" si="16"/>
        <v>74550</v>
      </c>
      <c r="H394" s="46" t="s">
        <v>111</v>
      </c>
      <c r="I394" s="47" t="s">
        <v>60</v>
      </c>
      <c r="J394" s="106" t="s">
        <v>241</v>
      </c>
      <c r="K394" s="37" t="s">
        <v>68</v>
      </c>
    </row>
    <row r="395" spans="1:11" ht="15" customHeight="1">
      <c r="A395" s="13"/>
      <c r="B395" s="40" t="s">
        <v>199</v>
      </c>
      <c r="C395" s="101">
        <v>33000</v>
      </c>
      <c r="D395" s="48"/>
      <c r="E395" s="48"/>
      <c r="F395" s="49">
        <f>C395:C399*1.05</f>
        <v>34650</v>
      </c>
      <c r="G395" s="49">
        <f t="shared" si="16"/>
        <v>34650</v>
      </c>
      <c r="H395" s="46" t="s">
        <v>111</v>
      </c>
      <c r="I395" s="47" t="s">
        <v>60</v>
      </c>
      <c r="J395" s="106" t="s">
        <v>241</v>
      </c>
      <c r="K395" s="37" t="s">
        <v>68</v>
      </c>
    </row>
    <row r="396" spans="1:11" ht="15" customHeight="1">
      <c r="A396" s="13"/>
      <c r="B396" s="40" t="s">
        <v>200</v>
      </c>
      <c r="C396" s="101">
        <v>88000</v>
      </c>
      <c r="D396" s="48"/>
      <c r="E396" s="48"/>
      <c r="F396" s="49">
        <f>C396:C400*1.05</f>
        <v>92400</v>
      </c>
      <c r="G396" s="49">
        <f t="shared" si="16"/>
        <v>92400</v>
      </c>
      <c r="H396" s="46" t="s">
        <v>111</v>
      </c>
      <c r="I396" s="47" t="s">
        <v>60</v>
      </c>
      <c r="J396" s="106" t="s">
        <v>241</v>
      </c>
      <c r="K396" s="37" t="s">
        <v>68</v>
      </c>
    </row>
    <row r="397" spans="1:11" ht="15" customHeight="1">
      <c r="A397" s="13"/>
      <c r="B397" s="40" t="s">
        <v>201</v>
      </c>
      <c r="C397" s="101">
        <v>60900</v>
      </c>
      <c r="D397" s="48"/>
      <c r="E397" s="48"/>
      <c r="F397" s="49">
        <f>C397:C401*1.05</f>
        <v>63945</v>
      </c>
      <c r="G397" s="49">
        <f t="shared" si="16"/>
        <v>63945</v>
      </c>
      <c r="H397" s="46" t="s">
        <v>111</v>
      </c>
      <c r="I397" s="47" t="s">
        <v>60</v>
      </c>
      <c r="J397" s="106" t="s">
        <v>241</v>
      </c>
      <c r="K397" s="37" t="s">
        <v>68</v>
      </c>
    </row>
    <row r="398" spans="1:11" ht="15" customHeight="1">
      <c r="A398" s="13"/>
      <c r="B398" s="172" t="s">
        <v>145</v>
      </c>
      <c r="C398" s="175"/>
      <c r="D398" s="173"/>
      <c r="E398" s="173"/>
      <c r="F398" s="173"/>
      <c r="G398" s="229"/>
      <c r="H398" s="173"/>
      <c r="I398" s="173"/>
      <c r="J398" s="173"/>
      <c r="K398" s="174"/>
    </row>
    <row r="399" spans="1:11" ht="15" customHeight="1">
      <c r="A399" s="13"/>
      <c r="B399" s="40" t="s">
        <v>202</v>
      </c>
      <c r="C399" s="101">
        <v>29000</v>
      </c>
      <c r="D399" s="48"/>
      <c r="E399" s="48"/>
      <c r="F399" s="49">
        <f t="shared" ref="F399" si="17">C399:C412*1.05</f>
        <v>30450</v>
      </c>
      <c r="G399" s="49">
        <f t="shared" ref="G399:G412" si="18">C399:C412*1.05</f>
        <v>30450</v>
      </c>
      <c r="H399" s="46" t="s">
        <v>111</v>
      </c>
      <c r="I399" s="47" t="s">
        <v>60</v>
      </c>
      <c r="J399" s="106" t="s">
        <v>144</v>
      </c>
      <c r="K399" s="37" t="s">
        <v>68</v>
      </c>
    </row>
    <row r="400" spans="1:11" ht="15" customHeight="1">
      <c r="A400" s="13"/>
      <c r="B400" s="40" t="s">
        <v>146</v>
      </c>
      <c r="C400" s="101">
        <v>6000</v>
      </c>
      <c r="D400" s="48"/>
      <c r="E400" s="48"/>
      <c r="F400" s="49">
        <f t="shared" ref="F400:F412" si="19">C400:C412*1.05</f>
        <v>6300</v>
      </c>
      <c r="G400" s="49">
        <f t="shared" si="18"/>
        <v>6300</v>
      </c>
      <c r="H400" s="46" t="s">
        <v>111</v>
      </c>
      <c r="I400" s="47" t="s">
        <v>60</v>
      </c>
      <c r="J400" s="106" t="s">
        <v>144</v>
      </c>
      <c r="K400" s="37" t="s">
        <v>68</v>
      </c>
    </row>
    <row r="401" spans="1:11" ht="15" customHeight="1">
      <c r="A401" s="13"/>
      <c r="B401" s="40" t="s">
        <v>147</v>
      </c>
      <c r="C401" s="101">
        <v>2000</v>
      </c>
      <c r="D401" s="48"/>
      <c r="E401" s="48"/>
      <c r="F401" s="49">
        <f t="shared" si="19"/>
        <v>2100</v>
      </c>
      <c r="G401" s="49">
        <f t="shared" si="18"/>
        <v>2100</v>
      </c>
      <c r="H401" s="46" t="s">
        <v>111</v>
      </c>
      <c r="I401" s="47" t="s">
        <v>60</v>
      </c>
      <c r="J401" s="106" t="s">
        <v>144</v>
      </c>
      <c r="K401" s="37" t="s">
        <v>68</v>
      </c>
    </row>
    <row r="402" spans="1:11" ht="15" customHeight="1">
      <c r="A402" s="13"/>
      <c r="B402" s="40" t="s">
        <v>148</v>
      </c>
      <c r="C402" s="101">
        <v>300</v>
      </c>
      <c r="D402" s="48"/>
      <c r="E402" s="48"/>
      <c r="F402" s="49">
        <f t="shared" si="19"/>
        <v>315</v>
      </c>
      <c r="G402" s="49">
        <f t="shared" si="18"/>
        <v>315</v>
      </c>
      <c r="H402" s="46" t="s">
        <v>111</v>
      </c>
      <c r="I402" s="47" t="s">
        <v>60</v>
      </c>
      <c r="J402" s="106" t="s">
        <v>144</v>
      </c>
      <c r="K402" s="37" t="s">
        <v>68</v>
      </c>
    </row>
    <row r="403" spans="1:11" ht="15" customHeight="1">
      <c r="A403" s="13"/>
      <c r="B403" s="40" t="s">
        <v>149</v>
      </c>
      <c r="C403" s="101">
        <v>100000</v>
      </c>
      <c r="D403" s="48"/>
      <c r="E403" s="48"/>
      <c r="F403" s="49">
        <f t="shared" si="19"/>
        <v>105000</v>
      </c>
      <c r="G403" s="49">
        <f t="shared" si="18"/>
        <v>105000</v>
      </c>
      <c r="H403" s="46" t="s">
        <v>111</v>
      </c>
      <c r="I403" s="47" t="s">
        <v>60</v>
      </c>
      <c r="J403" s="106" t="s">
        <v>144</v>
      </c>
      <c r="K403" s="37" t="s">
        <v>68</v>
      </c>
    </row>
    <row r="404" spans="1:11" ht="15" customHeight="1">
      <c r="A404" s="13"/>
      <c r="B404" s="40" t="s">
        <v>150</v>
      </c>
      <c r="C404" s="101">
        <v>34000</v>
      </c>
      <c r="D404" s="48"/>
      <c r="E404" s="48"/>
      <c r="F404" s="49">
        <f t="shared" si="19"/>
        <v>35700</v>
      </c>
      <c r="G404" s="49">
        <f t="shared" si="18"/>
        <v>35700</v>
      </c>
      <c r="H404" s="46" t="s">
        <v>111</v>
      </c>
      <c r="I404" s="47" t="s">
        <v>60</v>
      </c>
      <c r="J404" s="106" t="s">
        <v>144</v>
      </c>
      <c r="K404" s="37" t="s">
        <v>68</v>
      </c>
    </row>
    <row r="405" spans="1:11" ht="15" customHeight="1">
      <c r="A405" s="13"/>
      <c r="B405" s="40" t="s">
        <v>151</v>
      </c>
      <c r="C405" s="101">
        <v>6000</v>
      </c>
      <c r="D405" s="48"/>
      <c r="E405" s="48"/>
      <c r="F405" s="49">
        <f t="shared" si="19"/>
        <v>6300</v>
      </c>
      <c r="G405" s="49">
        <f t="shared" si="18"/>
        <v>6300</v>
      </c>
      <c r="H405" s="46" t="s">
        <v>111</v>
      </c>
      <c r="I405" s="47" t="s">
        <v>60</v>
      </c>
      <c r="J405" s="106" t="s">
        <v>144</v>
      </c>
      <c r="K405" s="37" t="s">
        <v>68</v>
      </c>
    </row>
    <row r="406" spans="1:11" ht="15" customHeight="1">
      <c r="A406" s="13"/>
      <c r="B406" s="40" t="s">
        <v>152</v>
      </c>
      <c r="C406" s="101">
        <v>1200</v>
      </c>
      <c r="D406" s="48"/>
      <c r="E406" s="48"/>
      <c r="F406" s="49">
        <f t="shared" si="19"/>
        <v>1260</v>
      </c>
      <c r="G406" s="49">
        <f t="shared" si="18"/>
        <v>1260</v>
      </c>
      <c r="H406" s="46" t="s">
        <v>111</v>
      </c>
      <c r="I406" s="47" t="s">
        <v>60</v>
      </c>
      <c r="J406" s="106" t="s">
        <v>144</v>
      </c>
      <c r="K406" s="37" t="s">
        <v>68</v>
      </c>
    </row>
    <row r="407" spans="1:11" ht="15" customHeight="1">
      <c r="A407" s="13"/>
      <c r="B407" s="40" t="s">
        <v>153</v>
      </c>
      <c r="C407" s="101">
        <v>200</v>
      </c>
      <c r="D407" s="48"/>
      <c r="E407" s="48"/>
      <c r="F407" s="49">
        <f t="shared" si="19"/>
        <v>210</v>
      </c>
      <c r="G407" s="49">
        <f t="shared" si="18"/>
        <v>210</v>
      </c>
      <c r="H407" s="46" t="s">
        <v>111</v>
      </c>
      <c r="I407" s="47" t="s">
        <v>60</v>
      </c>
      <c r="J407" s="106" t="s">
        <v>144</v>
      </c>
      <c r="K407" s="37" t="s">
        <v>68</v>
      </c>
    </row>
    <row r="408" spans="1:11" ht="15" customHeight="1">
      <c r="A408" s="13"/>
      <c r="B408" s="40" t="s">
        <v>154</v>
      </c>
      <c r="C408" s="101">
        <v>2000</v>
      </c>
      <c r="D408" s="48"/>
      <c r="E408" s="48"/>
      <c r="F408" s="49">
        <f t="shared" si="19"/>
        <v>2100</v>
      </c>
      <c r="G408" s="49">
        <f t="shared" si="18"/>
        <v>2100</v>
      </c>
      <c r="H408" s="46" t="s">
        <v>111</v>
      </c>
      <c r="I408" s="47" t="s">
        <v>60</v>
      </c>
      <c r="J408" s="106" t="s">
        <v>144</v>
      </c>
      <c r="K408" s="37" t="s">
        <v>68</v>
      </c>
    </row>
    <row r="409" spans="1:11" ht="15" customHeight="1">
      <c r="A409" s="13"/>
      <c r="B409" s="40" t="s">
        <v>155</v>
      </c>
      <c r="C409" s="101">
        <v>4000</v>
      </c>
      <c r="D409" s="48"/>
      <c r="E409" s="48"/>
      <c r="F409" s="49">
        <f t="shared" si="19"/>
        <v>4200</v>
      </c>
      <c r="G409" s="49">
        <f t="shared" si="18"/>
        <v>4200</v>
      </c>
      <c r="H409" s="46" t="s">
        <v>111</v>
      </c>
      <c r="I409" s="47" t="s">
        <v>60</v>
      </c>
      <c r="J409" s="106" t="s">
        <v>144</v>
      </c>
      <c r="K409" s="37" t="s">
        <v>68</v>
      </c>
    </row>
    <row r="410" spans="1:11" ht="15" customHeight="1">
      <c r="A410" s="13"/>
      <c r="B410" s="40" t="s">
        <v>156</v>
      </c>
      <c r="C410" s="101">
        <v>4000</v>
      </c>
      <c r="D410" s="48"/>
      <c r="E410" s="48"/>
      <c r="F410" s="49">
        <f t="shared" si="19"/>
        <v>4200</v>
      </c>
      <c r="G410" s="49">
        <f t="shared" si="18"/>
        <v>4200</v>
      </c>
      <c r="H410" s="46" t="s">
        <v>111</v>
      </c>
      <c r="I410" s="47" t="s">
        <v>60</v>
      </c>
      <c r="J410" s="106" t="s">
        <v>144</v>
      </c>
      <c r="K410" s="37" t="s">
        <v>68</v>
      </c>
    </row>
    <row r="411" spans="1:11" ht="15" customHeight="1">
      <c r="A411" s="13"/>
      <c r="B411" s="40" t="s">
        <v>167</v>
      </c>
      <c r="C411" s="101">
        <v>800</v>
      </c>
      <c r="D411" s="48"/>
      <c r="E411" s="48"/>
      <c r="F411" s="49">
        <f t="shared" si="19"/>
        <v>840</v>
      </c>
      <c r="G411" s="49">
        <f t="shared" si="18"/>
        <v>840</v>
      </c>
      <c r="H411" s="46" t="s">
        <v>111</v>
      </c>
      <c r="I411" s="47" t="s">
        <v>60</v>
      </c>
      <c r="J411" s="106" t="s">
        <v>144</v>
      </c>
      <c r="K411" s="37" t="s">
        <v>68</v>
      </c>
    </row>
    <row r="412" spans="1:11" ht="15" customHeight="1">
      <c r="A412" s="13"/>
      <c r="B412" s="40" t="s">
        <v>168</v>
      </c>
      <c r="C412" s="101">
        <v>2000</v>
      </c>
      <c r="D412" s="48"/>
      <c r="E412" s="48"/>
      <c r="F412" s="49">
        <f t="shared" si="19"/>
        <v>2100</v>
      </c>
      <c r="G412" s="49">
        <f t="shared" si="18"/>
        <v>2100</v>
      </c>
      <c r="H412" s="46" t="s">
        <v>111</v>
      </c>
      <c r="I412" s="47" t="s">
        <v>60</v>
      </c>
      <c r="J412" s="106" t="s">
        <v>144</v>
      </c>
      <c r="K412" s="37" t="s">
        <v>68</v>
      </c>
    </row>
    <row r="413" spans="1:11" ht="15" customHeight="1">
      <c r="A413" s="99"/>
      <c r="B413" s="230" t="s">
        <v>166</v>
      </c>
      <c r="C413" s="231"/>
      <c r="D413" s="231"/>
      <c r="E413" s="231"/>
      <c r="F413" s="231"/>
      <c r="G413" s="233"/>
      <c r="H413" s="231"/>
      <c r="I413" s="231"/>
      <c r="J413" s="231"/>
      <c r="K413" s="232"/>
    </row>
    <row r="414" spans="1:11" ht="15" customHeight="1">
      <c r="A414" s="99"/>
      <c r="B414" s="100" t="s">
        <v>203</v>
      </c>
      <c r="C414" s="101">
        <v>1800</v>
      </c>
      <c r="D414" s="48"/>
      <c r="E414" s="48"/>
      <c r="F414" s="49">
        <f t="shared" ref="F414" si="20">C414:C451*1.05</f>
        <v>1890</v>
      </c>
      <c r="G414" s="49">
        <f t="shared" ref="G414:G451" si="21">C414:C451*1.05</f>
        <v>1890</v>
      </c>
      <c r="H414" s="46" t="s">
        <v>111</v>
      </c>
      <c r="I414" s="54" t="s">
        <v>60</v>
      </c>
      <c r="J414" s="102" t="s">
        <v>241</v>
      </c>
      <c r="K414" s="46" t="s">
        <v>68</v>
      </c>
    </row>
    <row r="415" spans="1:11" ht="15" customHeight="1">
      <c r="A415" s="99"/>
      <c r="B415" s="100" t="s">
        <v>204</v>
      </c>
      <c r="C415" s="101">
        <v>7300</v>
      </c>
      <c r="D415" s="48"/>
      <c r="E415" s="48"/>
      <c r="F415" s="49">
        <f t="shared" ref="F415:F424" si="22">C415:C451*1.05</f>
        <v>7665</v>
      </c>
      <c r="G415" s="49">
        <f t="shared" si="21"/>
        <v>7665</v>
      </c>
      <c r="H415" s="46" t="s">
        <v>111</v>
      </c>
      <c r="I415" s="54" t="s">
        <v>60</v>
      </c>
      <c r="J415" s="102" t="s">
        <v>241</v>
      </c>
      <c r="K415" s="46" t="s">
        <v>68</v>
      </c>
    </row>
    <row r="416" spans="1:11" ht="15" customHeight="1">
      <c r="A416" s="99"/>
      <c r="B416" s="103" t="s">
        <v>205</v>
      </c>
      <c r="C416" s="101">
        <v>2100</v>
      </c>
      <c r="D416" s="48"/>
      <c r="E416" s="48"/>
      <c r="F416" s="49">
        <f t="shared" si="22"/>
        <v>2205</v>
      </c>
      <c r="G416" s="49">
        <f t="shared" si="21"/>
        <v>2205</v>
      </c>
      <c r="H416" s="46" t="s">
        <v>111</v>
      </c>
      <c r="I416" s="54" t="s">
        <v>60</v>
      </c>
      <c r="J416" s="102" t="s">
        <v>241</v>
      </c>
      <c r="K416" s="46" t="s">
        <v>68</v>
      </c>
    </row>
    <row r="417" spans="1:11" ht="15" customHeight="1">
      <c r="A417" s="99"/>
      <c r="B417" s="103" t="s">
        <v>206</v>
      </c>
      <c r="C417" s="101">
        <v>1000</v>
      </c>
      <c r="D417" s="48"/>
      <c r="E417" s="48"/>
      <c r="F417" s="49">
        <f t="shared" si="22"/>
        <v>1050</v>
      </c>
      <c r="G417" s="49">
        <f t="shared" si="21"/>
        <v>1050</v>
      </c>
      <c r="H417" s="46" t="s">
        <v>111</v>
      </c>
      <c r="I417" s="54" t="s">
        <v>60</v>
      </c>
      <c r="J417" s="102" t="s">
        <v>241</v>
      </c>
      <c r="K417" s="46" t="s">
        <v>68</v>
      </c>
    </row>
    <row r="418" spans="1:11" ht="15" customHeight="1">
      <c r="A418" s="99"/>
      <c r="B418" s="103" t="s">
        <v>207</v>
      </c>
      <c r="C418" s="101">
        <v>16000</v>
      </c>
      <c r="D418" s="48"/>
      <c r="E418" s="48"/>
      <c r="F418" s="49">
        <f t="shared" si="22"/>
        <v>16800</v>
      </c>
      <c r="G418" s="49">
        <f t="shared" si="21"/>
        <v>16800</v>
      </c>
      <c r="H418" s="46" t="s">
        <v>111</v>
      </c>
      <c r="I418" s="54" t="s">
        <v>60</v>
      </c>
      <c r="J418" s="102" t="s">
        <v>241</v>
      </c>
      <c r="K418" s="46" t="s">
        <v>68</v>
      </c>
    </row>
    <row r="419" spans="1:11" ht="22.5">
      <c r="A419" s="99"/>
      <c r="B419" s="103" t="s">
        <v>208</v>
      </c>
      <c r="C419" s="101">
        <v>6100</v>
      </c>
      <c r="D419" s="48"/>
      <c r="E419" s="48"/>
      <c r="F419" s="49">
        <f t="shared" si="22"/>
        <v>6405</v>
      </c>
      <c r="G419" s="49">
        <f t="shared" si="21"/>
        <v>6405</v>
      </c>
      <c r="H419" s="46" t="s">
        <v>111</v>
      </c>
      <c r="I419" s="54" t="s">
        <v>60</v>
      </c>
      <c r="J419" s="102" t="s">
        <v>241</v>
      </c>
      <c r="K419" s="46" t="s">
        <v>68</v>
      </c>
    </row>
    <row r="420" spans="1:11" ht="22.5">
      <c r="A420" s="99"/>
      <c r="B420" s="103" t="s">
        <v>209</v>
      </c>
      <c r="C420" s="101">
        <v>8200</v>
      </c>
      <c r="D420" s="48"/>
      <c r="E420" s="48"/>
      <c r="F420" s="49">
        <f t="shared" si="22"/>
        <v>8610</v>
      </c>
      <c r="G420" s="49">
        <f t="shared" si="21"/>
        <v>8610</v>
      </c>
      <c r="H420" s="46" t="s">
        <v>111</v>
      </c>
      <c r="I420" s="54" t="s">
        <v>60</v>
      </c>
      <c r="J420" s="102" t="s">
        <v>241</v>
      </c>
      <c r="K420" s="46" t="s">
        <v>68</v>
      </c>
    </row>
    <row r="421" spans="1:11" ht="15" customHeight="1">
      <c r="A421" s="99"/>
      <c r="B421" s="103" t="s">
        <v>210</v>
      </c>
      <c r="C421" s="101">
        <v>15100</v>
      </c>
      <c r="D421" s="48"/>
      <c r="E421" s="48"/>
      <c r="F421" s="49">
        <f t="shared" si="22"/>
        <v>15855</v>
      </c>
      <c r="G421" s="49">
        <f t="shared" si="21"/>
        <v>15855</v>
      </c>
      <c r="H421" s="46" t="s">
        <v>111</v>
      </c>
      <c r="I421" s="54" t="s">
        <v>60</v>
      </c>
      <c r="J421" s="102" t="s">
        <v>241</v>
      </c>
      <c r="K421" s="46" t="s">
        <v>68</v>
      </c>
    </row>
    <row r="422" spans="1:11" ht="22.5">
      <c r="A422" s="99"/>
      <c r="B422" s="103" t="s">
        <v>211</v>
      </c>
      <c r="C422" s="101">
        <v>24800</v>
      </c>
      <c r="D422" s="48"/>
      <c r="E422" s="48"/>
      <c r="F422" s="49">
        <f t="shared" si="22"/>
        <v>26040</v>
      </c>
      <c r="G422" s="49">
        <f t="shared" si="21"/>
        <v>26040</v>
      </c>
      <c r="H422" s="46" t="s">
        <v>111</v>
      </c>
      <c r="I422" s="54" t="s">
        <v>60</v>
      </c>
      <c r="J422" s="102" t="s">
        <v>241</v>
      </c>
      <c r="K422" s="46" t="s">
        <v>68</v>
      </c>
    </row>
    <row r="423" spans="1:11" ht="22.5">
      <c r="A423" s="99"/>
      <c r="B423" s="103" t="s">
        <v>212</v>
      </c>
      <c r="C423" s="101">
        <v>6600</v>
      </c>
      <c r="D423" s="48"/>
      <c r="E423" s="48"/>
      <c r="F423" s="49">
        <f t="shared" si="22"/>
        <v>6930</v>
      </c>
      <c r="G423" s="49">
        <f t="shared" si="21"/>
        <v>6930</v>
      </c>
      <c r="H423" s="46" t="s">
        <v>111</v>
      </c>
      <c r="I423" s="54" t="s">
        <v>60</v>
      </c>
      <c r="J423" s="102" t="s">
        <v>241</v>
      </c>
      <c r="K423" s="46" t="s">
        <v>68</v>
      </c>
    </row>
    <row r="424" spans="1:11" ht="15" customHeight="1">
      <c r="A424" s="99"/>
      <c r="B424" s="103" t="s">
        <v>213</v>
      </c>
      <c r="C424" s="101">
        <v>1000</v>
      </c>
      <c r="D424" s="48"/>
      <c r="E424" s="48"/>
      <c r="F424" s="49">
        <f t="shared" si="22"/>
        <v>1050</v>
      </c>
      <c r="G424" s="49">
        <f t="shared" si="21"/>
        <v>1050</v>
      </c>
      <c r="H424" s="46" t="s">
        <v>111</v>
      </c>
      <c r="I424" s="54" t="s">
        <v>60</v>
      </c>
      <c r="J424" s="102" t="s">
        <v>241</v>
      </c>
      <c r="K424" s="46" t="s">
        <v>68</v>
      </c>
    </row>
    <row r="425" spans="1:11" ht="15" customHeight="1">
      <c r="A425" s="99"/>
      <c r="B425" s="103" t="s">
        <v>214</v>
      </c>
      <c r="C425" s="101">
        <v>3000</v>
      </c>
      <c r="D425" s="48"/>
      <c r="E425" s="48"/>
      <c r="F425" s="49">
        <f t="shared" ref="F425:F441" si="23">C425:C460*1.05</f>
        <v>3150</v>
      </c>
      <c r="G425" s="49">
        <f t="shared" si="21"/>
        <v>3150</v>
      </c>
      <c r="H425" s="46" t="s">
        <v>111</v>
      </c>
      <c r="I425" s="54" t="s">
        <v>60</v>
      </c>
      <c r="J425" s="102" t="s">
        <v>241</v>
      </c>
      <c r="K425" s="46" t="s">
        <v>68</v>
      </c>
    </row>
    <row r="426" spans="1:11" ht="15" customHeight="1">
      <c r="A426" s="99"/>
      <c r="B426" s="103" t="s">
        <v>215</v>
      </c>
      <c r="C426" s="101">
        <v>47000</v>
      </c>
      <c r="D426" s="48"/>
      <c r="E426" s="48"/>
      <c r="F426" s="49">
        <f t="shared" si="23"/>
        <v>49350</v>
      </c>
      <c r="G426" s="49">
        <f t="shared" si="21"/>
        <v>49350</v>
      </c>
      <c r="H426" s="46" t="s">
        <v>111</v>
      </c>
      <c r="I426" s="54" t="s">
        <v>60</v>
      </c>
      <c r="J426" s="102" t="s">
        <v>241</v>
      </c>
      <c r="K426" s="46" t="s">
        <v>68</v>
      </c>
    </row>
    <row r="427" spans="1:11" ht="15" customHeight="1">
      <c r="A427" s="99"/>
      <c r="B427" s="104" t="s">
        <v>216</v>
      </c>
      <c r="C427" s="101">
        <v>45000</v>
      </c>
      <c r="D427" s="48"/>
      <c r="E427" s="48"/>
      <c r="F427" s="49">
        <f t="shared" si="23"/>
        <v>47250</v>
      </c>
      <c r="G427" s="49">
        <f t="shared" si="21"/>
        <v>47250</v>
      </c>
      <c r="H427" s="46" t="s">
        <v>111</v>
      </c>
      <c r="I427" s="54" t="s">
        <v>60</v>
      </c>
      <c r="J427" s="102" t="s">
        <v>241</v>
      </c>
      <c r="K427" s="46" t="s">
        <v>68</v>
      </c>
    </row>
    <row r="428" spans="1:11" ht="15" customHeight="1">
      <c r="A428" s="99"/>
      <c r="B428" s="104" t="s">
        <v>217</v>
      </c>
      <c r="C428" s="101">
        <v>22800</v>
      </c>
      <c r="D428" s="48"/>
      <c r="E428" s="48"/>
      <c r="F428" s="49">
        <f t="shared" si="23"/>
        <v>23940</v>
      </c>
      <c r="G428" s="49">
        <f t="shared" si="21"/>
        <v>23940</v>
      </c>
      <c r="H428" s="46" t="s">
        <v>111</v>
      </c>
      <c r="I428" s="54" t="s">
        <v>60</v>
      </c>
      <c r="J428" s="102" t="s">
        <v>241</v>
      </c>
      <c r="K428" s="46" t="s">
        <v>68</v>
      </c>
    </row>
    <row r="429" spans="1:11" ht="15" customHeight="1">
      <c r="A429" s="99"/>
      <c r="B429" s="103" t="s">
        <v>218</v>
      </c>
      <c r="C429" s="101">
        <v>4000</v>
      </c>
      <c r="D429" s="48"/>
      <c r="E429" s="48"/>
      <c r="F429" s="49">
        <f t="shared" si="23"/>
        <v>4200</v>
      </c>
      <c r="G429" s="49">
        <f t="shared" si="21"/>
        <v>4200</v>
      </c>
      <c r="H429" s="46" t="s">
        <v>111</v>
      </c>
      <c r="I429" s="54" t="s">
        <v>60</v>
      </c>
      <c r="J429" s="102" t="s">
        <v>241</v>
      </c>
      <c r="K429" s="46" t="s">
        <v>68</v>
      </c>
    </row>
    <row r="430" spans="1:11" ht="15" customHeight="1">
      <c r="A430" s="99"/>
      <c r="B430" s="103" t="s">
        <v>219</v>
      </c>
      <c r="C430" s="101">
        <v>4000</v>
      </c>
      <c r="D430" s="48"/>
      <c r="E430" s="48"/>
      <c r="F430" s="49">
        <f t="shared" si="23"/>
        <v>4200</v>
      </c>
      <c r="G430" s="49">
        <f t="shared" si="21"/>
        <v>4200</v>
      </c>
      <c r="H430" s="46" t="s">
        <v>111</v>
      </c>
      <c r="I430" s="54" t="s">
        <v>60</v>
      </c>
      <c r="J430" s="102" t="s">
        <v>241</v>
      </c>
      <c r="K430" s="46" t="s">
        <v>68</v>
      </c>
    </row>
    <row r="431" spans="1:11" ht="15" customHeight="1">
      <c r="A431" s="99"/>
      <c r="B431" s="103" t="s">
        <v>220</v>
      </c>
      <c r="C431" s="101">
        <v>13000</v>
      </c>
      <c r="D431" s="48"/>
      <c r="E431" s="48"/>
      <c r="F431" s="49">
        <f t="shared" si="23"/>
        <v>13650</v>
      </c>
      <c r="G431" s="49">
        <f t="shared" si="21"/>
        <v>13650</v>
      </c>
      <c r="H431" s="46" t="s">
        <v>111</v>
      </c>
      <c r="I431" s="54" t="s">
        <v>60</v>
      </c>
      <c r="J431" s="102" t="s">
        <v>241</v>
      </c>
      <c r="K431" s="46" t="s">
        <v>68</v>
      </c>
    </row>
    <row r="432" spans="1:11" ht="15" customHeight="1">
      <c r="A432" s="99"/>
      <c r="B432" s="103" t="s">
        <v>221</v>
      </c>
      <c r="C432" s="101">
        <v>4800</v>
      </c>
      <c r="D432" s="48"/>
      <c r="E432" s="48"/>
      <c r="F432" s="49">
        <f t="shared" si="23"/>
        <v>5040</v>
      </c>
      <c r="G432" s="49">
        <f t="shared" si="21"/>
        <v>5040</v>
      </c>
      <c r="H432" s="46" t="s">
        <v>111</v>
      </c>
      <c r="I432" s="54" t="s">
        <v>60</v>
      </c>
      <c r="J432" s="102" t="s">
        <v>241</v>
      </c>
      <c r="K432" s="46" t="s">
        <v>68</v>
      </c>
    </row>
    <row r="433" spans="1:11" ht="15" customHeight="1">
      <c r="A433" s="99"/>
      <c r="B433" s="103" t="s">
        <v>222</v>
      </c>
      <c r="C433" s="101">
        <v>2500</v>
      </c>
      <c r="D433" s="48"/>
      <c r="E433" s="48"/>
      <c r="F433" s="49">
        <f t="shared" si="23"/>
        <v>2625</v>
      </c>
      <c r="G433" s="49">
        <f t="shared" si="21"/>
        <v>2625</v>
      </c>
      <c r="H433" s="46" t="s">
        <v>111</v>
      </c>
      <c r="I433" s="54" t="s">
        <v>60</v>
      </c>
      <c r="J433" s="102" t="s">
        <v>241</v>
      </c>
      <c r="K433" s="46" t="s">
        <v>68</v>
      </c>
    </row>
    <row r="434" spans="1:11" ht="22.5">
      <c r="A434" s="99"/>
      <c r="B434" s="103" t="s">
        <v>223</v>
      </c>
      <c r="C434" s="101">
        <v>900</v>
      </c>
      <c r="D434" s="48"/>
      <c r="E434" s="48"/>
      <c r="F434" s="49">
        <f t="shared" si="23"/>
        <v>945</v>
      </c>
      <c r="G434" s="49">
        <f t="shared" si="21"/>
        <v>945</v>
      </c>
      <c r="H434" s="46" t="s">
        <v>111</v>
      </c>
      <c r="I434" s="54" t="s">
        <v>60</v>
      </c>
      <c r="J434" s="102" t="s">
        <v>241</v>
      </c>
      <c r="K434" s="46" t="s">
        <v>68</v>
      </c>
    </row>
    <row r="435" spans="1:11" ht="15" customHeight="1">
      <c r="A435" s="99"/>
      <c r="B435" s="103" t="s">
        <v>224</v>
      </c>
      <c r="C435" s="101">
        <v>1000</v>
      </c>
      <c r="D435" s="48"/>
      <c r="E435" s="48"/>
      <c r="F435" s="49">
        <f t="shared" si="23"/>
        <v>1050</v>
      </c>
      <c r="G435" s="49">
        <f t="shared" si="21"/>
        <v>1050</v>
      </c>
      <c r="H435" s="46" t="s">
        <v>111</v>
      </c>
      <c r="I435" s="54" t="s">
        <v>60</v>
      </c>
      <c r="J435" s="102" t="s">
        <v>241</v>
      </c>
      <c r="K435" s="46" t="s">
        <v>68</v>
      </c>
    </row>
    <row r="436" spans="1:11" ht="15" customHeight="1">
      <c r="A436" s="99"/>
      <c r="B436" s="103" t="s">
        <v>225</v>
      </c>
      <c r="C436" s="101">
        <v>15000</v>
      </c>
      <c r="D436" s="48"/>
      <c r="E436" s="48"/>
      <c r="F436" s="49">
        <f t="shared" si="23"/>
        <v>15750</v>
      </c>
      <c r="G436" s="49">
        <f t="shared" si="21"/>
        <v>15750</v>
      </c>
      <c r="H436" s="46" t="s">
        <v>111</v>
      </c>
      <c r="I436" s="54" t="s">
        <v>60</v>
      </c>
      <c r="J436" s="102" t="s">
        <v>241</v>
      </c>
      <c r="K436" s="46" t="s">
        <v>68</v>
      </c>
    </row>
    <row r="437" spans="1:11" ht="15" customHeight="1">
      <c r="A437" s="99"/>
      <c r="B437" s="103" t="s">
        <v>226</v>
      </c>
      <c r="C437" s="101">
        <v>700</v>
      </c>
      <c r="D437" s="48"/>
      <c r="E437" s="48"/>
      <c r="F437" s="49">
        <f t="shared" si="23"/>
        <v>735</v>
      </c>
      <c r="G437" s="49">
        <f t="shared" si="21"/>
        <v>735</v>
      </c>
      <c r="H437" s="46" t="s">
        <v>111</v>
      </c>
      <c r="I437" s="54" t="s">
        <v>60</v>
      </c>
      <c r="J437" s="102" t="s">
        <v>241</v>
      </c>
      <c r="K437" s="46" t="s">
        <v>68</v>
      </c>
    </row>
    <row r="438" spans="1:11" ht="15" customHeight="1">
      <c r="A438" s="99"/>
      <c r="B438" s="103" t="s">
        <v>227</v>
      </c>
      <c r="C438" s="101">
        <v>86000</v>
      </c>
      <c r="D438" s="48"/>
      <c r="E438" s="48"/>
      <c r="F438" s="49">
        <f t="shared" si="23"/>
        <v>90300</v>
      </c>
      <c r="G438" s="49">
        <f t="shared" si="21"/>
        <v>90300</v>
      </c>
      <c r="H438" s="46" t="s">
        <v>111</v>
      </c>
      <c r="I438" s="54" t="s">
        <v>60</v>
      </c>
      <c r="J438" s="102" t="s">
        <v>241</v>
      </c>
      <c r="K438" s="46" t="s">
        <v>68</v>
      </c>
    </row>
    <row r="439" spans="1:11" ht="15" customHeight="1">
      <c r="A439" s="99"/>
      <c r="B439" s="103" t="s">
        <v>228</v>
      </c>
      <c r="C439" s="101">
        <v>68000</v>
      </c>
      <c r="D439" s="48"/>
      <c r="E439" s="48"/>
      <c r="F439" s="49">
        <f t="shared" si="23"/>
        <v>71400</v>
      </c>
      <c r="G439" s="49">
        <f t="shared" si="21"/>
        <v>71400</v>
      </c>
      <c r="H439" s="46" t="s">
        <v>111</v>
      </c>
      <c r="I439" s="54" t="s">
        <v>60</v>
      </c>
      <c r="J439" s="102" t="s">
        <v>241</v>
      </c>
      <c r="K439" s="46" t="s">
        <v>68</v>
      </c>
    </row>
    <row r="440" spans="1:11" ht="15" customHeight="1">
      <c r="A440" s="99"/>
      <c r="B440" s="103" t="s">
        <v>229</v>
      </c>
      <c r="C440" s="101">
        <v>30000</v>
      </c>
      <c r="D440" s="48"/>
      <c r="E440" s="48"/>
      <c r="F440" s="49">
        <f t="shared" si="23"/>
        <v>31500</v>
      </c>
      <c r="G440" s="49">
        <f t="shared" si="21"/>
        <v>31500</v>
      </c>
      <c r="H440" s="46" t="s">
        <v>111</v>
      </c>
      <c r="I440" s="54" t="s">
        <v>60</v>
      </c>
      <c r="J440" s="102" t="s">
        <v>241</v>
      </c>
      <c r="K440" s="46" t="s">
        <v>68</v>
      </c>
    </row>
    <row r="441" spans="1:11" ht="15" customHeight="1">
      <c r="A441" s="99"/>
      <c r="B441" s="103" t="s">
        <v>230</v>
      </c>
      <c r="C441" s="101">
        <v>1900</v>
      </c>
      <c r="D441" s="48"/>
      <c r="E441" s="48"/>
      <c r="F441" s="49">
        <f t="shared" si="23"/>
        <v>1995</v>
      </c>
      <c r="G441" s="49">
        <f t="shared" si="21"/>
        <v>1995</v>
      </c>
      <c r="H441" s="46" t="s">
        <v>111</v>
      </c>
      <c r="I441" s="54" t="s">
        <v>60</v>
      </c>
      <c r="J441" s="102" t="s">
        <v>241</v>
      </c>
      <c r="K441" s="46" t="s">
        <v>68</v>
      </c>
    </row>
    <row r="442" spans="1:11" ht="22.5">
      <c r="A442" s="99"/>
      <c r="B442" s="103" t="s">
        <v>232</v>
      </c>
      <c r="C442" s="101">
        <v>4600</v>
      </c>
      <c r="D442" s="48"/>
      <c r="E442" s="48"/>
      <c r="F442" s="49">
        <f t="shared" ref="F442:F451" si="24">C442:C476*1.05</f>
        <v>4830</v>
      </c>
      <c r="G442" s="49">
        <f t="shared" si="21"/>
        <v>4830</v>
      </c>
      <c r="H442" s="46" t="s">
        <v>111</v>
      </c>
      <c r="I442" s="54" t="s">
        <v>60</v>
      </c>
      <c r="J442" s="102" t="s">
        <v>241</v>
      </c>
      <c r="K442" s="46" t="s">
        <v>68</v>
      </c>
    </row>
    <row r="443" spans="1:11" ht="22.5">
      <c r="A443" s="99"/>
      <c r="B443" s="103" t="s">
        <v>231</v>
      </c>
      <c r="C443" s="101">
        <v>27000</v>
      </c>
      <c r="D443" s="48"/>
      <c r="E443" s="48"/>
      <c r="F443" s="49">
        <f t="shared" si="24"/>
        <v>28350</v>
      </c>
      <c r="G443" s="49">
        <f t="shared" si="21"/>
        <v>28350</v>
      </c>
      <c r="H443" s="46" t="s">
        <v>111</v>
      </c>
      <c r="I443" s="54" t="s">
        <v>60</v>
      </c>
      <c r="J443" s="102" t="s">
        <v>241</v>
      </c>
      <c r="K443" s="46" t="s">
        <v>68</v>
      </c>
    </row>
    <row r="444" spans="1:11" ht="15" customHeight="1">
      <c r="A444" s="99"/>
      <c r="B444" s="103" t="s">
        <v>233</v>
      </c>
      <c r="C444" s="101">
        <v>38700</v>
      </c>
      <c r="D444" s="48"/>
      <c r="E444" s="48"/>
      <c r="F444" s="49">
        <f t="shared" si="24"/>
        <v>40635</v>
      </c>
      <c r="G444" s="49">
        <f t="shared" si="21"/>
        <v>40635</v>
      </c>
      <c r="H444" s="46" t="s">
        <v>111</v>
      </c>
      <c r="I444" s="54" t="s">
        <v>60</v>
      </c>
      <c r="J444" s="102" t="s">
        <v>241</v>
      </c>
      <c r="K444" s="46" t="s">
        <v>68</v>
      </c>
    </row>
    <row r="445" spans="1:11" ht="15" customHeight="1">
      <c r="A445" s="99"/>
      <c r="B445" s="103" t="s">
        <v>234</v>
      </c>
      <c r="C445" s="101">
        <v>600</v>
      </c>
      <c r="D445" s="48"/>
      <c r="E445" s="48"/>
      <c r="F445" s="49">
        <f t="shared" si="24"/>
        <v>630</v>
      </c>
      <c r="G445" s="49">
        <f t="shared" si="21"/>
        <v>630</v>
      </c>
      <c r="H445" s="46" t="s">
        <v>111</v>
      </c>
      <c r="I445" s="54" t="s">
        <v>60</v>
      </c>
      <c r="J445" s="102" t="s">
        <v>241</v>
      </c>
      <c r="K445" s="46" t="s">
        <v>68</v>
      </c>
    </row>
    <row r="446" spans="1:11" ht="15" customHeight="1">
      <c r="A446" s="99"/>
      <c r="B446" s="103" t="s">
        <v>235</v>
      </c>
      <c r="C446" s="101">
        <v>5800</v>
      </c>
      <c r="D446" s="48"/>
      <c r="E446" s="48"/>
      <c r="F446" s="49">
        <f t="shared" si="24"/>
        <v>6090</v>
      </c>
      <c r="G446" s="49">
        <f t="shared" si="21"/>
        <v>6090</v>
      </c>
      <c r="H446" s="46" t="s">
        <v>111</v>
      </c>
      <c r="I446" s="54" t="s">
        <v>60</v>
      </c>
      <c r="J446" s="102" t="s">
        <v>241</v>
      </c>
      <c r="K446" s="46" t="s">
        <v>68</v>
      </c>
    </row>
    <row r="447" spans="1:11" ht="15" customHeight="1">
      <c r="A447" s="99"/>
      <c r="B447" s="103" t="s">
        <v>236</v>
      </c>
      <c r="C447" s="101">
        <v>3000</v>
      </c>
      <c r="D447" s="48"/>
      <c r="E447" s="48"/>
      <c r="F447" s="49">
        <f t="shared" si="24"/>
        <v>3150</v>
      </c>
      <c r="G447" s="49">
        <f t="shared" si="21"/>
        <v>3150</v>
      </c>
      <c r="H447" s="46" t="s">
        <v>111</v>
      </c>
      <c r="I447" s="54" t="s">
        <v>60</v>
      </c>
      <c r="J447" s="102" t="s">
        <v>241</v>
      </c>
      <c r="K447" s="46" t="s">
        <v>68</v>
      </c>
    </row>
    <row r="448" spans="1:11" ht="15" customHeight="1">
      <c r="A448" s="99"/>
      <c r="B448" s="103" t="s">
        <v>237</v>
      </c>
      <c r="C448" s="101">
        <v>11400</v>
      </c>
      <c r="D448" s="48"/>
      <c r="E448" s="48"/>
      <c r="F448" s="49">
        <f t="shared" si="24"/>
        <v>11970</v>
      </c>
      <c r="G448" s="49">
        <f t="shared" si="21"/>
        <v>11970</v>
      </c>
      <c r="H448" s="46" t="s">
        <v>111</v>
      </c>
      <c r="I448" s="54" t="s">
        <v>60</v>
      </c>
      <c r="J448" s="102" t="s">
        <v>241</v>
      </c>
      <c r="K448" s="46" t="s">
        <v>68</v>
      </c>
    </row>
    <row r="449" spans="1:11" ht="15" customHeight="1">
      <c r="A449" s="99"/>
      <c r="B449" s="103" t="s">
        <v>238</v>
      </c>
      <c r="C449" s="101">
        <v>1300</v>
      </c>
      <c r="D449" s="48"/>
      <c r="E449" s="48"/>
      <c r="F449" s="49">
        <f t="shared" si="24"/>
        <v>1365</v>
      </c>
      <c r="G449" s="49">
        <f t="shared" si="21"/>
        <v>1365</v>
      </c>
      <c r="H449" s="46" t="s">
        <v>111</v>
      </c>
      <c r="I449" s="54" t="s">
        <v>60</v>
      </c>
      <c r="J449" s="102" t="s">
        <v>241</v>
      </c>
      <c r="K449" s="46" t="s">
        <v>68</v>
      </c>
    </row>
    <row r="450" spans="1:11" ht="15" customHeight="1">
      <c r="A450" s="99"/>
      <c r="B450" s="103" t="s">
        <v>239</v>
      </c>
      <c r="C450" s="101">
        <v>1500</v>
      </c>
      <c r="D450" s="48"/>
      <c r="E450" s="48"/>
      <c r="F450" s="49">
        <f t="shared" si="24"/>
        <v>1575</v>
      </c>
      <c r="G450" s="49">
        <f t="shared" si="21"/>
        <v>1575</v>
      </c>
      <c r="H450" s="46" t="s">
        <v>111</v>
      </c>
      <c r="I450" s="54" t="s">
        <v>60</v>
      </c>
      <c r="J450" s="102" t="s">
        <v>241</v>
      </c>
      <c r="K450" s="46" t="s">
        <v>68</v>
      </c>
    </row>
    <row r="451" spans="1:11" ht="15" customHeight="1">
      <c r="A451" s="99"/>
      <c r="B451" s="103" t="s">
        <v>240</v>
      </c>
      <c r="C451" s="101">
        <v>300</v>
      </c>
      <c r="D451" s="48"/>
      <c r="E451" s="48"/>
      <c r="F451" s="49">
        <f t="shared" si="24"/>
        <v>315</v>
      </c>
      <c r="G451" s="49">
        <f t="shared" si="21"/>
        <v>315</v>
      </c>
      <c r="H451" s="46" t="s">
        <v>111</v>
      </c>
      <c r="I451" s="54" t="s">
        <v>60</v>
      </c>
      <c r="J451" s="102" t="s">
        <v>241</v>
      </c>
      <c r="K451" s="46" t="s">
        <v>68</v>
      </c>
    </row>
    <row r="452" spans="1:11">
      <c r="A452" s="107"/>
      <c r="B452" s="172" t="s">
        <v>143</v>
      </c>
      <c r="C452" s="173"/>
      <c r="D452" s="173"/>
      <c r="E452" s="173"/>
      <c r="F452" s="173"/>
      <c r="G452" s="229"/>
      <c r="H452" s="173"/>
      <c r="I452" s="173"/>
      <c r="J452" s="173"/>
      <c r="K452" s="174"/>
    </row>
    <row r="453" spans="1:11">
      <c r="A453" s="6"/>
      <c r="B453" s="21" t="s">
        <v>93</v>
      </c>
      <c r="C453" s="108">
        <v>86000</v>
      </c>
      <c r="D453" s="109"/>
      <c r="E453" s="109"/>
      <c r="F453" s="110">
        <f t="shared" ref="F453:F454" si="25">C453:C459*1.25</f>
        <v>107500</v>
      </c>
      <c r="G453" s="110">
        <f t="shared" ref="G453:G459" si="26">C453:C459*1.25</f>
        <v>107500</v>
      </c>
      <c r="H453" s="21" t="s">
        <v>61</v>
      </c>
      <c r="I453" s="21" t="s">
        <v>66</v>
      </c>
      <c r="J453" s="50" t="s">
        <v>241</v>
      </c>
      <c r="K453" s="46" t="s">
        <v>68</v>
      </c>
    </row>
    <row r="454" spans="1:11">
      <c r="A454" s="6"/>
      <c r="B454" s="21" t="s">
        <v>94</v>
      </c>
      <c r="C454" s="108">
        <v>182000</v>
      </c>
      <c r="D454" s="109"/>
      <c r="E454" s="109"/>
      <c r="F454" s="110">
        <f t="shared" si="25"/>
        <v>227500</v>
      </c>
      <c r="G454" s="110">
        <f t="shared" si="26"/>
        <v>227500</v>
      </c>
      <c r="H454" s="21" t="s">
        <v>61</v>
      </c>
      <c r="I454" s="21" t="s">
        <v>66</v>
      </c>
      <c r="J454" s="50" t="s">
        <v>241</v>
      </c>
      <c r="K454" s="46" t="s">
        <v>68</v>
      </c>
    </row>
    <row r="455" spans="1:11">
      <c r="A455" s="6"/>
      <c r="B455" s="21" t="s">
        <v>95</v>
      </c>
      <c r="C455" s="108">
        <v>45000</v>
      </c>
      <c r="D455" s="109"/>
      <c r="E455" s="109"/>
      <c r="F455" s="110">
        <f>C455:C460*1.25</f>
        <v>56250</v>
      </c>
      <c r="G455" s="110">
        <f t="shared" si="26"/>
        <v>56250</v>
      </c>
      <c r="H455" s="21" t="s">
        <v>61</v>
      </c>
      <c r="I455" s="21" t="s">
        <v>66</v>
      </c>
      <c r="J455" s="50" t="s">
        <v>241</v>
      </c>
      <c r="K455" s="46" t="s">
        <v>68</v>
      </c>
    </row>
    <row r="456" spans="1:11">
      <c r="A456" s="6"/>
      <c r="B456" s="21" t="s">
        <v>96</v>
      </c>
      <c r="C456" s="108">
        <v>550000</v>
      </c>
      <c r="D456" s="109"/>
      <c r="E456" s="109"/>
      <c r="F456" s="110">
        <f>C456:C461*1.25</f>
        <v>687500</v>
      </c>
      <c r="G456" s="110">
        <f t="shared" si="26"/>
        <v>687500</v>
      </c>
      <c r="H456" s="21" t="s">
        <v>61</v>
      </c>
      <c r="I456" s="21" t="s">
        <v>66</v>
      </c>
      <c r="J456" s="50" t="s">
        <v>241</v>
      </c>
      <c r="K456" s="46" t="s">
        <v>68</v>
      </c>
    </row>
    <row r="457" spans="1:11">
      <c r="A457" s="6"/>
      <c r="B457" s="21" t="s">
        <v>97</v>
      </c>
      <c r="C457" s="108">
        <v>3600</v>
      </c>
      <c r="D457" s="109"/>
      <c r="E457" s="109"/>
      <c r="F457" s="110">
        <f>C457:C462*1.25</f>
        <v>4500</v>
      </c>
      <c r="G457" s="110">
        <f t="shared" si="26"/>
        <v>4500</v>
      </c>
      <c r="H457" s="21" t="s">
        <v>61</v>
      </c>
      <c r="I457" s="21" t="s">
        <v>66</v>
      </c>
      <c r="J457" s="50" t="s">
        <v>241</v>
      </c>
      <c r="K457" s="46" t="s">
        <v>68</v>
      </c>
    </row>
    <row r="458" spans="1:11">
      <c r="A458" s="6"/>
      <c r="B458" s="21" t="s">
        <v>98</v>
      </c>
      <c r="C458" s="108">
        <v>84000</v>
      </c>
      <c r="D458" s="109"/>
      <c r="E458" s="109"/>
      <c r="F458" s="110">
        <f>C458:C463*1.25</f>
        <v>105000</v>
      </c>
      <c r="G458" s="110">
        <f t="shared" si="26"/>
        <v>105000</v>
      </c>
      <c r="H458" s="21" t="s">
        <v>61</v>
      </c>
      <c r="I458" s="21" t="s">
        <v>66</v>
      </c>
      <c r="J458" s="50" t="s">
        <v>241</v>
      </c>
      <c r="K458" s="46" t="s">
        <v>68</v>
      </c>
    </row>
    <row r="459" spans="1:11">
      <c r="A459" s="6"/>
      <c r="B459" s="21" t="s">
        <v>99</v>
      </c>
      <c r="C459" s="108">
        <v>19000</v>
      </c>
      <c r="D459" s="109"/>
      <c r="E459" s="109"/>
      <c r="F459" s="110">
        <f>C459:C464*1.25</f>
        <v>23750</v>
      </c>
      <c r="G459" s="110">
        <f t="shared" si="26"/>
        <v>23750</v>
      </c>
      <c r="H459" s="21" t="s">
        <v>61</v>
      </c>
      <c r="I459" s="21" t="s">
        <v>66</v>
      </c>
      <c r="J459" s="50" t="s">
        <v>241</v>
      </c>
      <c r="K459" s="46" t="s">
        <v>68</v>
      </c>
    </row>
    <row r="460" spans="1:11" ht="15" hidden="1" customHeight="1">
      <c r="A460" s="81"/>
      <c r="B460" s="72"/>
      <c r="C460" s="76">
        <f>SUM(C453:C459)</f>
        <v>969600</v>
      </c>
      <c r="D460" s="73"/>
      <c r="E460" s="73"/>
      <c r="F460" s="74">
        <f>SUM(F453:F459)</f>
        <v>1212000</v>
      </c>
      <c r="G460" s="74"/>
      <c r="H460" s="80"/>
      <c r="I460" s="80"/>
      <c r="J460" s="75"/>
      <c r="K460" s="75"/>
    </row>
    <row r="461" spans="1:11" ht="15" customHeight="1">
      <c r="A461" s="111"/>
      <c r="B461" s="172" t="s">
        <v>192</v>
      </c>
      <c r="C461" s="173"/>
      <c r="D461" s="173"/>
      <c r="E461" s="173"/>
      <c r="F461" s="173"/>
      <c r="G461" s="229"/>
      <c r="H461" s="173"/>
      <c r="I461" s="173"/>
      <c r="J461" s="173"/>
      <c r="K461" s="174"/>
    </row>
    <row r="462" spans="1:11" ht="15" customHeight="1">
      <c r="A462" s="111"/>
      <c r="B462" s="112" t="s">
        <v>177</v>
      </c>
      <c r="C462" s="113">
        <v>275000</v>
      </c>
      <c r="D462" s="9"/>
      <c r="E462" s="9"/>
      <c r="F462" s="43">
        <f t="shared" ref="F462" si="27">C462:C476*1.05</f>
        <v>288750</v>
      </c>
      <c r="G462" s="43">
        <f t="shared" ref="G462:G476" si="28">C462:C476*1.05</f>
        <v>288750</v>
      </c>
      <c r="H462" s="44" t="s">
        <v>61</v>
      </c>
      <c r="I462" s="112" t="s">
        <v>66</v>
      </c>
      <c r="J462" s="112" t="s">
        <v>241</v>
      </c>
      <c r="K462" s="112" t="s">
        <v>68</v>
      </c>
    </row>
    <row r="463" spans="1:11" ht="15" customHeight="1">
      <c r="A463" s="111"/>
      <c r="B463" s="112" t="s">
        <v>178</v>
      </c>
      <c r="C463" s="113">
        <v>110000</v>
      </c>
      <c r="D463" s="9"/>
      <c r="E463" s="9"/>
      <c r="F463" s="114">
        <f t="shared" ref="F463:F476" si="29">C463:C476*1.05</f>
        <v>115500</v>
      </c>
      <c r="G463" s="114">
        <f t="shared" si="28"/>
        <v>115500</v>
      </c>
      <c r="H463" s="44" t="s">
        <v>61</v>
      </c>
      <c r="I463" s="112" t="s">
        <v>66</v>
      </c>
      <c r="J463" s="112" t="s">
        <v>241</v>
      </c>
      <c r="K463" s="112" t="s">
        <v>68</v>
      </c>
    </row>
    <row r="464" spans="1:11" ht="15" customHeight="1">
      <c r="A464" s="111"/>
      <c r="B464" s="112" t="s">
        <v>179</v>
      </c>
      <c r="C464" s="113">
        <v>125000</v>
      </c>
      <c r="D464" s="9"/>
      <c r="E464" s="9"/>
      <c r="F464" s="43">
        <f t="shared" si="29"/>
        <v>131250</v>
      </c>
      <c r="G464" s="43">
        <f t="shared" si="28"/>
        <v>131250</v>
      </c>
      <c r="H464" s="44" t="s">
        <v>61</v>
      </c>
      <c r="I464" s="112" t="s">
        <v>66</v>
      </c>
      <c r="J464" s="112" t="s">
        <v>241</v>
      </c>
      <c r="K464" s="112" t="s">
        <v>68</v>
      </c>
    </row>
    <row r="465" spans="1:11" ht="15" customHeight="1">
      <c r="A465" s="111"/>
      <c r="B465" s="112" t="s">
        <v>180</v>
      </c>
      <c r="C465" s="113">
        <v>25000</v>
      </c>
      <c r="D465" s="9"/>
      <c r="E465" s="9"/>
      <c r="F465" s="43">
        <f t="shared" si="29"/>
        <v>26250</v>
      </c>
      <c r="G465" s="43">
        <f t="shared" si="28"/>
        <v>26250</v>
      </c>
      <c r="H465" s="44" t="s">
        <v>61</v>
      </c>
      <c r="I465" s="112" t="s">
        <v>66</v>
      </c>
      <c r="J465" s="112" t="s">
        <v>241</v>
      </c>
      <c r="K465" s="112" t="s">
        <v>68</v>
      </c>
    </row>
    <row r="466" spans="1:11" ht="15" customHeight="1">
      <c r="A466" s="111"/>
      <c r="B466" s="112" t="s">
        <v>181</v>
      </c>
      <c r="C466" s="113">
        <v>62000</v>
      </c>
      <c r="D466" s="9"/>
      <c r="E466" s="9"/>
      <c r="F466" s="43">
        <f t="shared" si="29"/>
        <v>65100</v>
      </c>
      <c r="G466" s="43">
        <f t="shared" si="28"/>
        <v>65100</v>
      </c>
      <c r="H466" s="44" t="s">
        <v>61</v>
      </c>
      <c r="I466" s="112" t="s">
        <v>66</v>
      </c>
      <c r="J466" s="112" t="s">
        <v>241</v>
      </c>
      <c r="K466" s="112" t="s">
        <v>68</v>
      </c>
    </row>
    <row r="467" spans="1:11" ht="15" customHeight="1">
      <c r="A467" s="111"/>
      <c r="B467" s="112" t="s">
        <v>182</v>
      </c>
      <c r="C467" s="113">
        <v>29000</v>
      </c>
      <c r="D467" s="9"/>
      <c r="E467" s="9"/>
      <c r="F467" s="43">
        <f t="shared" si="29"/>
        <v>30450</v>
      </c>
      <c r="G467" s="43">
        <f t="shared" si="28"/>
        <v>30450</v>
      </c>
      <c r="H467" s="44" t="s">
        <v>243</v>
      </c>
      <c r="I467" s="112" t="s">
        <v>66</v>
      </c>
      <c r="J467" s="112" t="s">
        <v>241</v>
      </c>
      <c r="K467" s="112" t="s">
        <v>68</v>
      </c>
    </row>
    <row r="468" spans="1:11" ht="15" customHeight="1">
      <c r="A468" s="111"/>
      <c r="B468" s="112" t="s">
        <v>183</v>
      </c>
      <c r="C468" s="113">
        <v>189000</v>
      </c>
      <c r="D468" s="9"/>
      <c r="E468" s="9"/>
      <c r="F468" s="43">
        <f t="shared" si="29"/>
        <v>198450</v>
      </c>
      <c r="G468" s="43">
        <f t="shared" si="28"/>
        <v>198450</v>
      </c>
      <c r="H468" s="44" t="s">
        <v>61</v>
      </c>
      <c r="I468" s="112" t="s">
        <v>66</v>
      </c>
      <c r="J468" s="112" t="s">
        <v>241</v>
      </c>
      <c r="K468" s="112" t="s">
        <v>68</v>
      </c>
    </row>
    <row r="469" spans="1:11" ht="15" customHeight="1">
      <c r="A469" s="111"/>
      <c r="B469" s="112" t="s">
        <v>184</v>
      </c>
      <c r="C469" s="113">
        <v>6000</v>
      </c>
      <c r="D469" s="9"/>
      <c r="E469" s="9"/>
      <c r="F469" s="43">
        <f t="shared" si="29"/>
        <v>6300</v>
      </c>
      <c r="G469" s="43">
        <f t="shared" si="28"/>
        <v>6300</v>
      </c>
      <c r="H469" s="44" t="s">
        <v>61</v>
      </c>
      <c r="I469" s="112" t="s">
        <v>66</v>
      </c>
      <c r="J469" s="112" t="s">
        <v>241</v>
      </c>
      <c r="K469" s="112" t="s">
        <v>68</v>
      </c>
    </row>
    <row r="470" spans="1:11" ht="15" customHeight="1">
      <c r="A470" s="111"/>
      <c r="B470" s="112" t="s">
        <v>185</v>
      </c>
      <c r="C470" s="113">
        <v>111760</v>
      </c>
      <c r="D470" s="9"/>
      <c r="E470" s="9"/>
      <c r="F470" s="43">
        <f t="shared" si="29"/>
        <v>117348</v>
      </c>
      <c r="G470" s="43">
        <f t="shared" si="28"/>
        <v>117348</v>
      </c>
      <c r="H470" s="44" t="s">
        <v>61</v>
      </c>
      <c r="I470" s="112" t="s">
        <v>66</v>
      </c>
      <c r="J470" s="112" t="s">
        <v>241</v>
      </c>
      <c r="K470" s="112" t="s">
        <v>68</v>
      </c>
    </row>
    <row r="471" spans="1:11" ht="15" customHeight="1">
      <c r="A471" s="111"/>
      <c r="B471" s="112" t="s">
        <v>186</v>
      </c>
      <c r="C471" s="113">
        <v>18000</v>
      </c>
      <c r="D471" s="9"/>
      <c r="E471" s="9"/>
      <c r="F471" s="43">
        <f t="shared" si="29"/>
        <v>18900</v>
      </c>
      <c r="G471" s="43">
        <f t="shared" si="28"/>
        <v>18900</v>
      </c>
      <c r="H471" s="44" t="s">
        <v>61</v>
      </c>
      <c r="I471" s="112" t="s">
        <v>66</v>
      </c>
      <c r="J471" s="112" t="s">
        <v>241</v>
      </c>
      <c r="K471" s="112" t="s">
        <v>68</v>
      </c>
    </row>
    <row r="472" spans="1:11" ht="15" customHeight="1">
      <c r="A472" s="111"/>
      <c r="B472" s="112" t="s">
        <v>187</v>
      </c>
      <c r="C472" s="113">
        <v>3700</v>
      </c>
      <c r="D472" s="9"/>
      <c r="E472" s="9"/>
      <c r="F472" s="43">
        <f t="shared" si="29"/>
        <v>3885</v>
      </c>
      <c r="G472" s="43">
        <f t="shared" si="28"/>
        <v>3885</v>
      </c>
      <c r="H472" s="44" t="s">
        <v>61</v>
      </c>
      <c r="I472" s="112" t="s">
        <v>66</v>
      </c>
      <c r="J472" s="112" t="s">
        <v>241</v>
      </c>
      <c r="K472" s="112" t="s">
        <v>68</v>
      </c>
    </row>
    <row r="473" spans="1:11" ht="15" customHeight="1">
      <c r="A473" s="111"/>
      <c r="B473" s="112" t="s">
        <v>188</v>
      </c>
      <c r="C473" s="113">
        <v>110000</v>
      </c>
      <c r="D473" s="9"/>
      <c r="E473" s="9"/>
      <c r="F473" s="43">
        <f t="shared" si="29"/>
        <v>115500</v>
      </c>
      <c r="G473" s="43">
        <f t="shared" si="28"/>
        <v>115500</v>
      </c>
      <c r="H473" s="44" t="s">
        <v>61</v>
      </c>
      <c r="I473" s="112" t="s">
        <v>66</v>
      </c>
      <c r="J473" s="112" t="s">
        <v>241</v>
      </c>
      <c r="K473" s="112" t="s">
        <v>68</v>
      </c>
    </row>
    <row r="474" spans="1:11" ht="15" customHeight="1">
      <c r="A474" s="111"/>
      <c r="B474" s="112" t="s">
        <v>189</v>
      </c>
      <c r="C474" s="113">
        <v>3000</v>
      </c>
      <c r="D474" s="9"/>
      <c r="E474" s="9"/>
      <c r="F474" s="43">
        <f t="shared" si="29"/>
        <v>3150</v>
      </c>
      <c r="G474" s="43">
        <f t="shared" si="28"/>
        <v>3150</v>
      </c>
      <c r="H474" s="44" t="s">
        <v>61</v>
      </c>
      <c r="I474" s="112" t="s">
        <v>66</v>
      </c>
      <c r="J474" s="112" t="s">
        <v>241</v>
      </c>
      <c r="K474" s="112" t="s">
        <v>68</v>
      </c>
    </row>
    <row r="475" spans="1:11" ht="15" customHeight="1">
      <c r="A475" s="111"/>
      <c r="B475" s="44" t="s">
        <v>190</v>
      </c>
      <c r="C475" s="115">
        <v>10500</v>
      </c>
      <c r="D475" s="48"/>
      <c r="E475" s="48"/>
      <c r="F475" s="49">
        <f t="shared" si="29"/>
        <v>11025</v>
      </c>
      <c r="G475" s="49">
        <f t="shared" si="28"/>
        <v>11025</v>
      </c>
      <c r="H475" s="44" t="s">
        <v>61</v>
      </c>
      <c r="I475" s="112" t="s">
        <v>66</v>
      </c>
      <c r="J475" s="112" t="s">
        <v>241</v>
      </c>
      <c r="K475" s="112" t="s">
        <v>68</v>
      </c>
    </row>
    <row r="476" spans="1:11" ht="15" customHeight="1">
      <c r="A476" s="111"/>
      <c r="B476" s="44" t="s">
        <v>191</v>
      </c>
      <c r="C476" s="115">
        <v>60000</v>
      </c>
      <c r="D476" s="48"/>
      <c r="E476" s="48"/>
      <c r="F476" s="49">
        <f t="shared" si="29"/>
        <v>63000</v>
      </c>
      <c r="G476" s="49">
        <f t="shared" si="28"/>
        <v>63000</v>
      </c>
      <c r="H476" s="44" t="s">
        <v>61</v>
      </c>
      <c r="I476" s="112" t="s">
        <v>66</v>
      </c>
      <c r="J476" s="112" t="s">
        <v>241</v>
      </c>
      <c r="K476" s="112" t="s">
        <v>68</v>
      </c>
    </row>
    <row r="477" spans="1:11" ht="15" customHeight="1">
      <c r="A477" s="13"/>
      <c r="B477" s="172" t="s">
        <v>46</v>
      </c>
      <c r="C477" s="173"/>
      <c r="D477" s="173"/>
      <c r="E477" s="173"/>
      <c r="F477" s="173"/>
      <c r="G477" s="229"/>
      <c r="H477" s="173"/>
      <c r="I477" s="173"/>
      <c r="J477" s="173"/>
      <c r="K477" s="174"/>
    </row>
    <row r="478" spans="1:11" ht="15" customHeight="1">
      <c r="A478" s="13"/>
      <c r="B478" s="40" t="s">
        <v>157</v>
      </c>
      <c r="C478" s="19">
        <v>310000</v>
      </c>
      <c r="D478" s="48"/>
      <c r="E478" s="48"/>
      <c r="F478" s="49">
        <v>310000</v>
      </c>
      <c r="G478" s="49">
        <v>310000</v>
      </c>
      <c r="H478" s="20" t="s">
        <v>61</v>
      </c>
      <c r="I478" s="20" t="s">
        <v>66</v>
      </c>
      <c r="J478" s="20" t="s">
        <v>158</v>
      </c>
      <c r="K478" s="37" t="s">
        <v>68</v>
      </c>
    </row>
    <row r="479" spans="1:11" ht="15" customHeight="1">
      <c r="A479" s="13"/>
      <c r="B479" s="40" t="s">
        <v>100</v>
      </c>
      <c r="C479" s="19">
        <v>110000</v>
      </c>
      <c r="D479" s="48"/>
      <c r="E479" s="48"/>
      <c r="F479" s="49">
        <v>110000</v>
      </c>
      <c r="G479" s="49">
        <v>110000</v>
      </c>
      <c r="H479" s="20" t="s">
        <v>61</v>
      </c>
      <c r="I479" s="20" t="s">
        <v>66</v>
      </c>
      <c r="J479" s="20" t="s">
        <v>123</v>
      </c>
      <c r="K479" s="37" t="s">
        <v>68</v>
      </c>
    </row>
    <row r="480" spans="1:11" ht="15" customHeight="1">
      <c r="A480" s="13"/>
      <c r="B480" s="40" t="s">
        <v>610</v>
      </c>
      <c r="C480" s="19">
        <v>220000</v>
      </c>
      <c r="D480" s="48"/>
      <c r="E480" s="48"/>
      <c r="F480" s="19">
        <v>24000</v>
      </c>
      <c r="G480" s="19">
        <v>239000</v>
      </c>
      <c r="H480" s="20" t="s">
        <v>61</v>
      </c>
      <c r="I480" s="20" t="s">
        <v>66</v>
      </c>
      <c r="J480" s="20" t="s">
        <v>128</v>
      </c>
      <c r="K480" s="37" t="s">
        <v>68</v>
      </c>
    </row>
    <row r="481" spans="1:11">
      <c r="A481" s="13"/>
      <c r="B481" s="40" t="s">
        <v>101</v>
      </c>
      <c r="C481" s="19">
        <v>20000</v>
      </c>
      <c r="D481" s="48"/>
      <c r="E481" s="48"/>
      <c r="F481" s="49">
        <v>3500</v>
      </c>
      <c r="G481" s="49">
        <v>3500</v>
      </c>
      <c r="H481" s="21" t="s">
        <v>61</v>
      </c>
      <c r="I481" s="21" t="s">
        <v>102</v>
      </c>
      <c r="J481" s="45" t="s">
        <v>241</v>
      </c>
      <c r="K481" s="46" t="s">
        <v>68</v>
      </c>
    </row>
    <row r="482" spans="1:11">
      <c r="A482" s="13"/>
      <c r="B482" s="40" t="s">
        <v>103</v>
      </c>
      <c r="C482" s="19">
        <v>50000</v>
      </c>
      <c r="D482" s="48"/>
      <c r="E482" s="48"/>
      <c r="F482" s="49">
        <f>C482*1.25</f>
        <v>62500</v>
      </c>
      <c r="G482" s="49">
        <v>62500</v>
      </c>
      <c r="H482" s="21" t="s">
        <v>61</v>
      </c>
      <c r="I482" s="21" t="s">
        <v>102</v>
      </c>
      <c r="J482" s="45" t="s">
        <v>241</v>
      </c>
      <c r="K482" s="46" t="s">
        <v>68</v>
      </c>
    </row>
    <row r="483" spans="1:11">
      <c r="A483" s="13"/>
      <c r="B483" s="40" t="s">
        <v>105</v>
      </c>
      <c r="C483" s="19">
        <f>F483:F488/1.23</f>
        <v>39837.398373983742</v>
      </c>
      <c r="D483" s="48"/>
      <c r="E483" s="48"/>
      <c r="F483" s="49">
        <v>49000</v>
      </c>
      <c r="G483" s="49">
        <v>49000</v>
      </c>
      <c r="H483" s="20" t="s">
        <v>129</v>
      </c>
      <c r="I483" s="20" t="s">
        <v>66</v>
      </c>
      <c r="J483" s="51" t="s">
        <v>114</v>
      </c>
      <c r="K483" s="37" t="s">
        <v>68</v>
      </c>
    </row>
    <row r="484" spans="1:11">
      <c r="A484" s="13"/>
      <c r="B484" s="40" t="s">
        <v>106</v>
      </c>
      <c r="C484" s="19">
        <v>80000</v>
      </c>
      <c r="D484" s="48"/>
      <c r="E484" s="48"/>
      <c r="F484" s="49">
        <v>24000</v>
      </c>
      <c r="G484" s="49">
        <v>24000</v>
      </c>
      <c r="H484" s="20" t="s">
        <v>129</v>
      </c>
      <c r="I484" s="20" t="s">
        <v>66</v>
      </c>
      <c r="J484" s="51" t="s">
        <v>114</v>
      </c>
      <c r="K484" s="37" t="s">
        <v>68</v>
      </c>
    </row>
    <row r="485" spans="1:11">
      <c r="A485" s="13"/>
      <c r="B485" s="40" t="s">
        <v>107</v>
      </c>
      <c r="C485" s="19">
        <v>13748.5</v>
      </c>
      <c r="D485" s="48"/>
      <c r="E485" s="48"/>
      <c r="F485" s="49">
        <v>14000</v>
      </c>
      <c r="G485" s="49">
        <v>14000</v>
      </c>
      <c r="H485" s="20" t="s">
        <v>129</v>
      </c>
      <c r="I485" s="20" t="s">
        <v>66</v>
      </c>
      <c r="J485" s="51" t="s">
        <v>114</v>
      </c>
      <c r="K485" s="37" t="s">
        <v>68</v>
      </c>
    </row>
    <row r="486" spans="1:11">
      <c r="A486" s="13"/>
      <c r="B486" s="40" t="s">
        <v>108</v>
      </c>
      <c r="C486" s="19">
        <v>70000</v>
      </c>
      <c r="D486" s="48"/>
      <c r="E486" s="48"/>
      <c r="F486" s="49">
        <f>C486*1.25</f>
        <v>87500</v>
      </c>
      <c r="G486" s="49">
        <v>87500</v>
      </c>
      <c r="H486" s="20" t="s">
        <v>129</v>
      </c>
      <c r="I486" s="20" t="s">
        <v>66</v>
      </c>
      <c r="J486" s="51" t="s">
        <v>114</v>
      </c>
      <c r="K486" s="37" t="s">
        <v>68</v>
      </c>
    </row>
    <row r="487" spans="1:11">
      <c r="A487" s="13"/>
      <c r="B487" s="40" t="s">
        <v>109</v>
      </c>
      <c r="C487" s="19">
        <v>68286.89</v>
      </c>
      <c r="D487" s="48"/>
      <c r="E487" s="48"/>
      <c r="F487" s="49">
        <v>85000</v>
      </c>
      <c r="G487" s="49">
        <v>85000</v>
      </c>
      <c r="H487" s="20" t="s">
        <v>129</v>
      </c>
      <c r="I487" s="20" t="s">
        <v>66</v>
      </c>
      <c r="J487" s="51" t="s">
        <v>114</v>
      </c>
      <c r="K487" s="37" t="s">
        <v>68</v>
      </c>
    </row>
    <row r="488" spans="1:11">
      <c r="A488" s="13"/>
      <c r="B488" s="40" t="s">
        <v>110</v>
      </c>
      <c r="C488" s="19">
        <v>280000</v>
      </c>
      <c r="D488" s="48"/>
      <c r="E488" s="48"/>
      <c r="F488" s="49">
        <f>C488*1.25</f>
        <v>350000</v>
      </c>
      <c r="G488" s="49">
        <v>350000</v>
      </c>
      <c r="H488" s="20" t="s">
        <v>63</v>
      </c>
      <c r="I488" s="20" t="s">
        <v>66</v>
      </c>
      <c r="J488" s="51" t="s">
        <v>114</v>
      </c>
      <c r="K488" s="37" t="s">
        <v>68</v>
      </c>
    </row>
    <row r="489" spans="1:11">
      <c r="A489" s="13"/>
      <c r="B489" s="40" t="s">
        <v>119</v>
      </c>
      <c r="C489" s="19">
        <v>65980</v>
      </c>
      <c r="D489" s="48"/>
      <c r="E489" s="48"/>
      <c r="F489" s="49">
        <v>82000</v>
      </c>
      <c r="G489" s="49">
        <v>82000</v>
      </c>
      <c r="H489" s="20" t="s">
        <v>129</v>
      </c>
      <c r="I489" s="20" t="s">
        <v>66</v>
      </c>
      <c r="J489" s="51" t="s">
        <v>114</v>
      </c>
      <c r="K489" s="37" t="s">
        <v>68</v>
      </c>
    </row>
    <row r="490" spans="1:11">
      <c r="A490" s="13"/>
      <c r="B490" s="40" t="s">
        <v>120</v>
      </c>
      <c r="C490" s="19">
        <v>30698</v>
      </c>
      <c r="D490" s="48"/>
      <c r="E490" s="48"/>
      <c r="F490" s="49">
        <v>37000</v>
      </c>
      <c r="G490" s="49">
        <v>37000</v>
      </c>
      <c r="H490" s="20" t="s">
        <v>129</v>
      </c>
      <c r="I490" s="20" t="s">
        <v>66</v>
      </c>
      <c r="J490" s="51" t="s">
        <v>114</v>
      </c>
      <c r="K490" s="37" t="s">
        <v>68</v>
      </c>
    </row>
    <row r="491" spans="1:11">
      <c r="A491" s="13"/>
      <c r="B491" s="52" t="s">
        <v>121</v>
      </c>
      <c r="C491" s="19">
        <v>3960.48</v>
      </c>
      <c r="D491" s="48"/>
      <c r="E491" s="48"/>
      <c r="F491" s="49">
        <v>5000</v>
      </c>
      <c r="G491" s="49">
        <v>5000</v>
      </c>
      <c r="H491" s="20" t="s">
        <v>129</v>
      </c>
      <c r="I491" s="20" t="s">
        <v>66</v>
      </c>
      <c r="J491" s="51" t="s">
        <v>244</v>
      </c>
      <c r="K491" s="37" t="s">
        <v>68</v>
      </c>
    </row>
    <row r="492" spans="1:11">
      <c r="A492" s="6"/>
      <c r="B492" s="40" t="s">
        <v>122</v>
      </c>
      <c r="C492" s="7">
        <v>69000</v>
      </c>
      <c r="D492" s="7">
        <v>2320000</v>
      </c>
      <c r="E492" s="7">
        <v>0</v>
      </c>
      <c r="F492" s="43">
        <f>C492*1.25</f>
        <v>86250</v>
      </c>
      <c r="G492" s="43">
        <f>C492*1.05</f>
        <v>72450</v>
      </c>
      <c r="H492" s="20" t="s">
        <v>129</v>
      </c>
      <c r="I492" s="20" t="s">
        <v>66</v>
      </c>
      <c r="J492" s="51" t="s">
        <v>244</v>
      </c>
      <c r="K492" s="37" t="s">
        <v>68</v>
      </c>
    </row>
    <row r="493" spans="1:11" ht="15" customHeight="1">
      <c r="A493" s="13"/>
      <c r="B493" s="53" t="s">
        <v>26</v>
      </c>
      <c r="C493" s="19">
        <v>210000</v>
      </c>
      <c r="D493" s="48">
        <v>183994</v>
      </c>
      <c r="E493" s="48">
        <v>0</v>
      </c>
      <c r="F493" s="49">
        <f>C493*1.05</f>
        <v>220500</v>
      </c>
      <c r="G493" s="49">
        <f>D493*1.05</f>
        <v>193193.7</v>
      </c>
      <c r="H493" s="54" t="s">
        <v>61</v>
      </c>
      <c r="I493" s="47" t="s">
        <v>66</v>
      </c>
      <c r="J493" s="47" t="s">
        <v>112</v>
      </c>
      <c r="K493" s="47" t="s">
        <v>68</v>
      </c>
    </row>
    <row r="494" spans="1:11" ht="15" customHeight="1">
      <c r="A494" s="6"/>
      <c r="B494" s="17" t="s">
        <v>132</v>
      </c>
      <c r="C494" s="7">
        <v>93650</v>
      </c>
      <c r="D494" s="9">
        <v>310000</v>
      </c>
      <c r="E494" s="9">
        <v>0</v>
      </c>
      <c r="F494" s="43">
        <v>117000</v>
      </c>
      <c r="G494" s="43">
        <v>117000</v>
      </c>
      <c r="H494" s="21" t="s">
        <v>61</v>
      </c>
      <c r="I494" s="20" t="s">
        <v>66</v>
      </c>
      <c r="J494" s="20" t="s">
        <v>113</v>
      </c>
      <c r="K494" s="20" t="s">
        <v>68</v>
      </c>
    </row>
    <row r="495" spans="1:11" ht="15" customHeight="1">
      <c r="A495" s="6"/>
      <c r="B495" s="55" t="s">
        <v>25</v>
      </c>
      <c r="C495" s="7">
        <f>F495/1.25</f>
        <v>1600</v>
      </c>
      <c r="D495" s="9">
        <v>1625</v>
      </c>
      <c r="E495" s="9">
        <v>0</v>
      </c>
      <c r="F495" s="43">
        <v>2000</v>
      </c>
      <c r="G495" s="43">
        <v>2000</v>
      </c>
      <c r="H495" s="21" t="s">
        <v>92</v>
      </c>
      <c r="I495" s="20" t="s">
        <v>67</v>
      </c>
      <c r="J495" s="20" t="s">
        <v>123</v>
      </c>
      <c r="K495" s="20" t="s">
        <v>69</v>
      </c>
    </row>
    <row r="496" spans="1:11" ht="15" hidden="1" customHeight="1">
      <c r="A496" s="6"/>
      <c r="B496" s="55"/>
      <c r="C496" s="22">
        <f>SUM(C479:C495)</f>
        <v>1426761.2683739839</v>
      </c>
      <c r="D496" s="33"/>
      <c r="E496" s="33"/>
      <c r="F496" s="36">
        <f>SUM(F479:F495)</f>
        <v>1359250</v>
      </c>
      <c r="G496" s="36"/>
      <c r="H496" s="21"/>
      <c r="I496" s="20"/>
      <c r="J496" s="20"/>
      <c r="K496" s="20"/>
    </row>
    <row r="497" spans="1:11" ht="15" customHeight="1">
      <c r="A497" s="6"/>
      <c r="B497" s="55" t="s">
        <v>596</v>
      </c>
      <c r="C497" s="7">
        <v>60570</v>
      </c>
      <c r="D497" s="7"/>
      <c r="E497" s="7"/>
      <c r="F497" s="7"/>
      <c r="G497" s="7">
        <f>C497*1.25</f>
        <v>75712.5</v>
      </c>
      <c r="H497" s="7" t="s">
        <v>600</v>
      </c>
      <c r="I497" s="7" t="s">
        <v>66</v>
      </c>
      <c r="J497" s="7" t="s">
        <v>113</v>
      </c>
      <c r="K497" s="7" t="s">
        <v>68</v>
      </c>
    </row>
    <row r="498" spans="1:11" ht="15" customHeight="1">
      <c r="A498" s="6"/>
      <c r="B498" s="224" t="s">
        <v>604</v>
      </c>
      <c r="C498" s="7">
        <v>35000</v>
      </c>
      <c r="D498" s="7"/>
      <c r="E498" s="7"/>
      <c r="F498" s="7"/>
      <c r="G498" s="7">
        <f>C498*1.25</f>
        <v>43750</v>
      </c>
      <c r="H498" s="7" t="s">
        <v>605</v>
      </c>
      <c r="I498" s="7" t="s">
        <v>60</v>
      </c>
      <c r="J498" s="7" t="s">
        <v>113</v>
      </c>
      <c r="K498" s="7" t="s">
        <v>68</v>
      </c>
    </row>
    <row r="499" spans="1:11" ht="15" customHeight="1">
      <c r="A499" s="6"/>
      <c r="B499" s="119" t="s">
        <v>606</v>
      </c>
      <c r="C499" s="7">
        <v>4800</v>
      </c>
      <c r="D499" s="7"/>
      <c r="E499" s="7"/>
      <c r="F499" s="7"/>
      <c r="G499" s="7">
        <f>C499*1.25</f>
        <v>6000</v>
      </c>
      <c r="H499" s="7" t="s">
        <v>605</v>
      </c>
      <c r="I499" s="7" t="s">
        <v>66</v>
      </c>
      <c r="J499" s="7" t="s">
        <v>113</v>
      </c>
      <c r="K499" s="7" t="s">
        <v>68</v>
      </c>
    </row>
    <row r="500" spans="1:11" ht="15" customHeight="1">
      <c r="A500" s="6"/>
      <c r="B500" s="119" t="s">
        <v>607</v>
      </c>
      <c r="C500" s="7">
        <v>14150</v>
      </c>
      <c r="D500" s="7"/>
      <c r="E500" s="7"/>
      <c r="F500" s="7"/>
      <c r="G500" s="7">
        <v>17700</v>
      </c>
      <c r="H500" s="7" t="s">
        <v>605</v>
      </c>
      <c r="I500" s="7" t="s">
        <v>66</v>
      </c>
      <c r="J500" s="7" t="s">
        <v>114</v>
      </c>
      <c r="K500" s="7" t="s">
        <v>68</v>
      </c>
    </row>
    <row r="501" spans="1:11" ht="15" customHeight="1">
      <c r="A501" s="6"/>
      <c r="B501" s="119" t="s">
        <v>611</v>
      </c>
      <c r="C501" s="7">
        <v>46000</v>
      </c>
      <c r="D501" s="7"/>
      <c r="E501" s="7"/>
      <c r="F501" s="7"/>
      <c r="G501" s="7">
        <v>50000</v>
      </c>
      <c r="H501" s="7"/>
      <c r="I501" s="7"/>
      <c r="J501" s="7"/>
      <c r="K501" s="7"/>
    </row>
    <row r="502" spans="1:11" ht="15" customHeight="1">
      <c r="A502" s="6"/>
      <c r="B502" s="119" t="s">
        <v>612</v>
      </c>
      <c r="C502" s="7">
        <v>9400</v>
      </c>
      <c r="D502" s="7"/>
      <c r="E502" s="7"/>
      <c r="F502" s="7"/>
      <c r="G502" s="7">
        <v>11000</v>
      </c>
      <c r="H502" s="7"/>
      <c r="I502" s="7"/>
      <c r="J502" s="7"/>
      <c r="K502" s="7"/>
    </row>
    <row r="503" spans="1:11" ht="15" customHeight="1">
      <c r="A503" s="6"/>
      <c r="B503" s="119" t="s">
        <v>613</v>
      </c>
      <c r="C503" s="7">
        <v>70000</v>
      </c>
      <c r="D503" s="7"/>
      <c r="E503" s="7"/>
      <c r="F503" s="7"/>
      <c r="G503" s="7">
        <f>C503*1.25</f>
        <v>87500</v>
      </c>
      <c r="H503" s="7"/>
      <c r="I503" s="7"/>
      <c r="J503" s="7"/>
      <c r="K503" s="7"/>
    </row>
    <row r="504" spans="1:11" ht="15" customHeight="1">
      <c r="A504" s="6"/>
      <c r="B504" s="44" t="s">
        <v>130</v>
      </c>
      <c r="C504" s="43">
        <v>42600</v>
      </c>
      <c r="D504" s="9"/>
      <c r="E504" s="9"/>
      <c r="F504" s="43">
        <v>36000</v>
      </c>
      <c r="G504" s="43">
        <v>53000</v>
      </c>
      <c r="H504" s="21" t="s">
        <v>316</v>
      </c>
      <c r="I504" s="20" t="s">
        <v>66</v>
      </c>
      <c r="J504" s="20" t="s">
        <v>123</v>
      </c>
      <c r="K504" s="20" t="s">
        <v>68</v>
      </c>
    </row>
    <row r="505" spans="1:11" ht="15" customHeight="1">
      <c r="A505" s="6"/>
      <c r="B505" s="172" t="s">
        <v>131</v>
      </c>
      <c r="C505" s="173"/>
      <c r="D505" s="173"/>
      <c r="E505" s="173"/>
      <c r="F505" s="173"/>
      <c r="G505" s="229"/>
      <c r="H505" s="173"/>
      <c r="I505" s="173"/>
      <c r="J505" s="173"/>
      <c r="K505" s="174"/>
    </row>
    <row r="506" spans="1:11" ht="15" customHeight="1">
      <c r="A506" s="6"/>
      <c r="B506" s="93" t="s">
        <v>6</v>
      </c>
      <c r="C506" s="7">
        <v>12800</v>
      </c>
      <c r="D506" s="9">
        <v>25700</v>
      </c>
      <c r="E506" s="9">
        <v>0</v>
      </c>
      <c r="F506" s="43">
        <f t="shared" ref="F506" si="30">C506:C531*1.25</f>
        <v>16000</v>
      </c>
      <c r="G506" s="43">
        <f t="shared" ref="G506:G513" si="31">C506:C531*1.25</f>
        <v>16000</v>
      </c>
      <c r="H506" s="21" t="s">
        <v>92</v>
      </c>
      <c r="I506" s="20" t="s">
        <v>66</v>
      </c>
      <c r="J506" s="20" t="s">
        <v>113</v>
      </c>
      <c r="K506" s="20" t="s">
        <v>68</v>
      </c>
    </row>
    <row r="507" spans="1:11" ht="15" customHeight="1">
      <c r="A507" s="6"/>
      <c r="B507" s="93" t="s">
        <v>13</v>
      </c>
      <c r="C507" s="116">
        <v>20000</v>
      </c>
      <c r="D507" s="9">
        <v>32000</v>
      </c>
      <c r="E507" s="9">
        <v>0</v>
      </c>
      <c r="F507" s="43">
        <f t="shared" ref="F507:F514" si="32">C507:C531*1.25</f>
        <v>25000</v>
      </c>
      <c r="G507" s="43">
        <f t="shared" si="31"/>
        <v>25000</v>
      </c>
      <c r="H507" s="21" t="s">
        <v>92</v>
      </c>
      <c r="I507" s="20" t="s">
        <v>66</v>
      </c>
      <c r="J507" s="20" t="s">
        <v>113</v>
      </c>
      <c r="K507" s="20" t="s">
        <v>68</v>
      </c>
    </row>
    <row r="508" spans="1:11" ht="15" customHeight="1">
      <c r="A508" s="6"/>
      <c r="B508" s="93" t="s">
        <v>2</v>
      </c>
      <c r="C508" s="7">
        <v>9500</v>
      </c>
      <c r="D508" s="9">
        <v>3650</v>
      </c>
      <c r="E508" s="9">
        <v>0</v>
      </c>
      <c r="F508" s="43">
        <f t="shared" si="32"/>
        <v>11875</v>
      </c>
      <c r="G508" s="43">
        <f t="shared" si="31"/>
        <v>11875</v>
      </c>
      <c r="H508" s="21" t="s">
        <v>92</v>
      </c>
      <c r="I508" s="20" t="s">
        <v>66</v>
      </c>
      <c r="J508" s="20" t="s">
        <v>113</v>
      </c>
      <c r="K508" s="20" t="s">
        <v>68</v>
      </c>
    </row>
    <row r="509" spans="1:11" ht="15" customHeight="1">
      <c r="A509" s="6"/>
      <c r="B509" s="51" t="s">
        <v>8</v>
      </c>
      <c r="C509" s="7">
        <v>12000</v>
      </c>
      <c r="D509" s="9">
        <v>44700</v>
      </c>
      <c r="E509" s="9">
        <v>0</v>
      </c>
      <c r="F509" s="43">
        <f t="shared" si="32"/>
        <v>15000</v>
      </c>
      <c r="G509" s="43">
        <f t="shared" si="31"/>
        <v>15000</v>
      </c>
      <c r="H509" s="21" t="s">
        <v>92</v>
      </c>
      <c r="I509" s="20" t="s">
        <v>66</v>
      </c>
      <c r="J509" s="20" t="s">
        <v>113</v>
      </c>
      <c r="K509" s="20" t="s">
        <v>68</v>
      </c>
    </row>
    <row r="510" spans="1:11" ht="15" customHeight="1">
      <c r="A510" s="6"/>
      <c r="B510" s="94" t="s">
        <v>170</v>
      </c>
      <c r="C510" s="7">
        <v>34000</v>
      </c>
      <c r="D510" s="9">
        <v>70370</v>
      </c>
      <c r="E510" s="9">
        <v>0</v>
      </c>
      <c r="F510" s="43">
        <f t="shared" si="32"/>
        <v>42500</v>
      </c>
      <c r="G510" s="43">
        <f t="shared" si="31"/>
        <v>42500</v>
      </c>
      <c r="H510" s="20" t="s">
        <v>92</v>
      </c>
      <c r="I510" s="20" t="s">
        <v>66</v>
      </c>
      <c r="J510" s="20" t="s">
        <v>113</v>
      </c>
      <c r="K510" s="20" t="s">
        <v>68</v>
      </c>
    </row>
    <row r="511" spans="1:11" ht="15" customHeight="1">
      <c r="A511" s="6"/>
      <c r="B511" s="94" t="s">
        <v>171</v>
      </c>
      <c r="C511" s="7">
        <v>1000</v>
      </c>
      <c r="D511" s="9"/>
      <c r="E511" s="9"/>
      <c r="F511" s="43">
        <f t="shared" si="32"/>
        <v>1250</v>
      </c>
      <c r="G511" s="43">
        <f t="shared" si="31"/>
        <v>1250</v>
      </c>
      <c r="H511" s="20" t="s">
        <v>92</v>
      </c>
      <c r="I511" s="20" t="s">
        <v>66</v>
      </c>
      <c r="J511" s="20" t="s">
        <v>114</v>
      </c>
      <c r="K511" s="20" t="s">
        <v>68</v>
      </c>
    </row>
    <row r="512" spans="1:11" ht="15" customHeight="1">
      <c r="A512" s="6"/>
      <c r="B512" s="117" t="s">
        <v>10</v>
      </c>
      <c r="C512" s="7">
        <v>13200</v>
      </c>
      <c r="D512" s="9">
        <v>4500</v>
      </c>
      <c r="E512" s="9">
        <v>0</v>
      </c>
      <c r="F512" s="43">
        <f t="shared" si="32"/>
        <v>16500</v>
      </c>
      <c r="G512" s="43">
        <f t="shared" si="31"/>
        <v>16500</v>
      </c>
      <c r="H512" s="20" t="s">
        <v>92</v>
      </c>
      <c r="I512" s="20" t="s">
        <v>66</v>
      </c>
      <c r="J512" s="20" t="s">
        <v>158</v>
      </c>
      <c r="K512" s="20" t="s">
        <v>68</v>
      </c>
    </row>
    <row r="513" spans="1:17" ht="15" customHeight="1">
      <c r="A513" s="6"/>
      <c r="B513" s="117" t="s">
        <v>9</v>
      </c>
      <c r="C513" s="7">
        <v>3000</v>
      </c>
      <c r="D513" s="9">
        <v>14700</v>
      </c>
      <c r="E513" s="9">
        <v>0</v>
      </c>
      <c r="F513" s="43">
        <f t="shared" si="32"/>
        <v>3750</v>
      </c>
      <c r="G513" s="43">
        <f t="shared" si="31"/>
        <v>3750</v>
      </c>
      <c r="H513" s="20" t="s">
        <v>92</v>
      </c>
      <c r="I513" s="20" t="s">
        <v>66</v>
      </c>
      <c r="J513" s="20" t="s">
        <v>113</v>
      </c>
      <c r="K513" s="20" t="s">
        <v>68</v>
      </c>
    </row>
    <row r="514" spans="1:17" ht="15" customHeight="1">
      <c r="A514" s="6"/>
      <c r="B514" s="117" t="s">
        <v>16</v>
      </c>
      <c r="C514" s="7">
        <v>19610</v>
      </c>
      <c r="D514" s="9">
        <v>6064</v>
      </c>
      <c r="E514" s="9">
        <v>0</v>
      </c>
      <c r="F514" s="43">
        <f t="shared" si="32"/>
        <v>24512.5</v>
      </c>
      <c r="G514" s="43">
        <f t="shared" ref="G514:G519" si="33">C514:C539*1.25</f>
        <v>24512.5</v>
      </c>
      <c r="H514" s="20" t="s">
        <v>92</v>
      </c>
      <c r="I514" s="20" t="s">
        <v>66</v>
      </c>
      <c r="J514" s="20" t="s">
        <v>113</v>
      </c>
      <c r="K514" s="20" t="s">
        <v>68</v>
      </c>
    </row>
    <row r="515" spans="1:17" ht="15" customHeight="1">
      <c r="A515" s="6"/>
      <c r="B515" s="117" t="s">
        <v>3</v>
      </c>
      <c r="C515" s="7">
        <v>59000</v>
      </c>
      <c r="D515" s="9">
        <v>1630</v>
      </c>
      <c r="E515" s="9">
        <v>0</v>
      </c>
      <c r="F515" s="43">
        <f>C515:C538*1.25</f>
        <v>73750</v>
      </c>
      <c r="G515" s="43">
        <f t="shared" si="33"/>
        <v>73750</v>
      </c>
      <c r="H515" s="20" t="s">
        <v>92</v>
      </c>
      <c r="I515" s="20" t="s">
        <v>66</v>
      </c>
      <c r="J515" s="20" t="s">
        <v>113</v>
      </c>
      <c r="K515" s="20" t="s">
        <v>68</v>
      </c>
    </row>
    <row r="516" spans="1:17" ht="15" customHeight="1">
      <c r="A516" s="6"/>
      <c r="B516" s="117" t="s">
        <v>7</v>
      </c>
      <c r="C516" s="9">
        <v>7600</v>
      </c>
      <c r="D516" s="9">
        <v>9900</v>
      </c>
      <c r="E516" s="9">
        <v>0</v>
      </c>
      <c r="F516" s="43">
        <f>C516:C539*1.25</f>
        <v>9500</v>
      </c>
      <c r="G516" s="43">
        <f t="shared" si="33"/>
        <v>9500</v>
      </c>
      <c r="H516" s="20" t="s">
        <v>92</v>
      </c>
      <c r="I516" s="20" t="s">
        <v>66</v>
      </c>
      <c r="J516" s="20" t="s">
        <v>113</v>
      </c>
      <c r="K516" s="20" t="s">
        <v>68</v>
      </c>
    </row>
    <row r="517" spans="1:17" ht="15" customHeight="1">
      <c r="A517" s="6"/>
      <c r="B517" s="94" t="s">
        <v>14</v>
      </c>
      <c r="C517" s="7">
        <v>24160</v>
      </c>
      <c r="D517" s="9">
        <v>22946</v>
      </c>
      <c r="E517" s="9">
        <v>0</v>
      </c>
      <c r="F517" s="43">
        <f>C517:C539*1.25</f>
        <v>30200</v>
      </c>
      <c r="G517" s="43">
        <f t="shared" si="33"/>
        <v>30200</v>
      </c>
      <c r="H517" s="20" t="s">
        <v>92</v>
      </c>
      <c r="I517" s="20" t="s">
        <v>66</v>
      </c>
      <c r="J517" s="20" t="s">
        <v>113</v>
      </c>
      <c r="K517" s="20" t="s">
        <v>68</v>
      </c>
    </row>
    <row r="518" spans="1:17" ht="15" customHeight="1">
      <c r="A518" s="6"/>
      <c r="B518" s="94" t="s">
        <v>176</v>
      </c>
      <c r="C518" s="7">
        <v>3800</v>
      </c>
      <c r="D518" s="9"/>
      <c r="E518" s="9"/>
      <c r="F518" s="43">
        <f>C518:C541*1.25</f>
        <v>4750</v>
      </c>
      <c r="G518" s="43">
        <f t="shared" si="33"/>
        <v>4750</v>
      </c>
      <c r="H518" s="20" t="s">
        <v>321</v>
      </c>
      <c r="I518" s="20" t="s">
        <v>66</v>
      </c>
      <c r="J518" s="20" t="s">
        <v>113</v>
      </c>
      <c r="K518" s="20" t="s">
        <v>323</v>
      </c>
    </row>
    <row r="519" spans="1:17" ht="15" customHeight="1">
      <c r="A519" s="6"/>
      <c r="B519" s="94" t="s">
        <v>48</v>
      </c>
      <c r="C519" s="7">
        <v>7200</v>
      </c>
      <c r="D519" s="9">
        <v>10800</v>
      </c>
      <c r="E519" s="9">
        <v>0</v>
      </c>
      <c r="F519" s="43">
        <f>C519:C542*1.25</f>
        <v>9000</v>
      </c>
      <c r="G519" s="43">
        <f t="shared" si="33"/>
        <v>9000</v>
      </c>
      <c r="H519" s="20" t="s">
        <v>92</v>
      </c>
      <c r="I519" s="118" t="s">
        <v>67</v>
      </c>
      <c r="J519" s="261" t="s">
        <v>69</v>
      </c>
      <c r="K519" s="262"/>
    </row>
    <row r="520" spans="1:17" ht="15" customHeight="1">
      <c r="A520" s="6"/>
      <c r="B520" s="94" t="s">
        <v>17</v>
      </c>
      <c r="C520" s="7">
        <v>25800</v>
      </c>
      <c r="D520" s="9">
        <v>48030</v>
      </c>
      <c r="E520" s="9">
        <v>0</v>
      </c>
      <c r="F520" s="43">
        <f>C520:C543*1.25</f>
        <v>32250</v>
      </c>
      <c r="G520" s="43">
        <f>C520:C546*1.25</f>
        <v>32250</v>
      </c>
      <c r="H520" s="20" t="s">
        <v>92</v>
      </c>
      <c r="I520" s="20" t="s">
        <v>66</v>
      </c>
      <c r="J520" s="20" t="s">
        <v>113</v>
      </c>
      <c r="K520" s="20" t="s">
        <v>68</v>
      </c>
    </row>
    <row r="521" spans="1:17" ht="15" customHeight="1">
      <c r="A521" s="6"/>
      <c r="B521" s="119" t="s">
        <v>41</v>
      </c>
      <c r="C521" s="7">
        <v>12700</v>
      </c>
      <c r="D521" s="9">
        <v>5200</v>
      </c>
      <c r="E521" s="9">
        <v>0</v>
      </c>
      <c r="F521" s="43">
        <f>C521:C544*1.25</f>
        <v>15875</v>
      </c>
      <c r="G521" s="43">
        <f>C521:C547*1.25</f>
        <v>15875</v>
      </c>
      <c r="H521" s="20" t="s">
        <v>92</v>
      </c>
      <c r="I521" s="20" t="s">
        <v>66</v>
      </c>
      <c r="J521" s="20" t="s">
        <v>113</v>
      </c>
      <c r="K521" s="20" t="s">
        <v>68</v>
      </c>
    </row>
    <row r="522" spans="1:17" ht="15" customHeight="1">
      <c r="A522" s="6"/>
      <c r="B522" s="94" t="s">
        <v>15</v>
      </c>
      <c r="C522" s="9">
        <v>3000</v>
      </c>
      <c r="D522" s="9">
        <v>2720</v>
      </c>
      <c r="E522" s="9">
        <v>0</v>
      </c>
      <c r="F522" s="43">
        <f>C522:C546*1.25</f>
        <v>3750</v>
      </c>
      <c r="G522" s="43">
        <f>C522:C548*1.25</f>
        <v>3750</v>
      </c>
      <c r="H522" s="20" t="s">
        <v>92</v>
      </c>
      <c r="I522" s="20" t="s">
        <v>66</v>
      </c>
      <c r="J522" s="20" t="s">
        <v>113</v>
      </c>
      <c r="K522" s="20" t="s">
        <v>68</v>
      </c>
    </row>
    <row r="523" spans="1:17" ht="15" customHeight="1">
      <c r="A523" s="6"/>
      <c r="B523" s="120" t="s">
        <v>49</v>
      </c>
      <c r="C523" s="7">
        <v>2400</v>
      </c>
      <c r="D523" s="9">
        <v>2100</v>
      </c>
      <c r="E523" s="9">
        <v>0</v>
      </c>
      <c r="F523" s="43">
        <f>C523:C547*1.25</f>
        <v>3000</v>
      </c>
      <c r="G523" s="43">
        <f>C523:C551*1.25</f>
        <v>3000</v>
      </c>
      <c r="H523" s="20" t="s">
        <v>92</v>
      </c>
      <c r="I523" s="20" t="s">
        <v>66</v>
      </c>
      <c r="J523" s="20" t="s">
        <v>113</v>
      </c>
      <c r="K523" s="20" t="s">
        <v>68</v>
      </c>
      <c r="Q523" t="s">
        <v>623</v>
      </c>
    </row>
    <row r="524" spans="1:17" ht="15" customHeight="1">
      <c r="A524" s="6"/>
      <c r="B524" s="120" t="s">
        <v>5</v>
      </c>
      <c r="C524" s="7">
        <v>7000</v>
      </c>
      <c r="D524" s="9">
        <v>6100</v>
      </c>
      <c r="E524" s="9">
        <v>0</v>
      </c>
      <c r="F524" s="43">
        <f>C524:C548*1.25</f>
        <v>8750</v>
      </c>
      <c r="G524" s="43">
        <f>C524:C552*1.25</f>
        <v>8750</v>
      </c>
      <c r="H524" s="20" t="s">
        <v>92</v>
      </c>
      <c r="I524" s="20" t="s">
        <v>66</v>
      </c>
      <c r="J524" s="20" t="s">
        <v>113</v>
      </c>
      <c r="K524" s="20" t="s">
        <v>68</v>
      </c>
    </row>
    <row r="525" spans="1:17" ht="15" customHeight="1">
      <c r="A525" s="6"/>
      <c r="B525" s="120" t="s">
        <v>4</v>
      </c>
      <c r="C525" s="7">
        <v>4600</v>
      </c>
      <c r="D525" s="9">
        <v>7950</v>
      </c>
      <c r="E525" s="9">
        <v>0</v>
      </c>
      <c r="F525" s="43">
        <f>C525:C551*1.25</f>
        <v>5750</v>
      </c>
      <c r="G525" s="43">
        <f>C525:C552*1.25</f>
        <v>5750</v>
      </c>
      <c r="H525" s="20" t="s">
        <v>92</v>
      </c>
      <c r="I525" s="20" t="s">
        <v>66</v>
      </c>
      <c r="J525" s="20" t="s">
        <v>113</v>
      </c>
      <c r="K525" s="20" t="s">
        <v>68</v>
      </c>
    </row>
    <row r="526" spans="1:17" ht="15" customHeight="1">
      <c r="A526" s="6"/>
      <c r="B526" s="117" t="s">
        <v>11</v>
      </c>
      <c r="C526" s="7">
        <v>6400</v>
      </c>
      <c r="D526" s="9">
        <v>4100</v>
      </c>
      <c r="E526" s="9">
        <v>0</v>
      </c>
      <c r="F526" s="43">
        <f>C526:C552*1.25</f>
        <v>8000</v>
      </c>
      <c r="G526" s="43">
        <f t="shared" ref="G526:G531" si="34">C526:C552*1.25</f>
        <v>8000</v>
      </c>
      <c r="H526" s="20" t="s">
        <v>92</v>
      </c>
      <c r="I526" s="20" t="s">
        <v>66</v>
      </c>
      <c r="J526" s="20" t="s">
        <v>113</v>
      </c>
      <c r="K526" s="20" t="s">
        <v>68</v>
      </c>
    </row>
    <row r="527" spans="1:17" ht="15" customHeight="1">
      <c r="A527" s="5"/>
      <c r="B527" s="121" t="s">
        <v>174</v>
      </c>
      <c r="C527" s="7">
        <v>10000</v>
      </c>
      <c r="D527" s="9"/>
      <c r="E527" s="9"/>
      <c r="F527" s="43">
        <f>C527:C552*1.25</f>
        <v>12500</v>
      </c>
      <c r="G527" s="43">
        <f t="shared" si="34"/>
        <v>12500</v>
      </c>
      <c r="H527" s="20" t="s">
        <v>92</v>
      </c>
      <c r="I527" s="20" t="s">
        <v>66</v>
      </c>
      <c r="J527" s="20" t="s">
        <v>114</v>
      </c>
      <c r="K527" s="20" t="s">
        <v>68</v>
      </c>
    </row>
    <row r="528" spans="1:17" ht="15" customHeight="1">
      <c r="A528" s="5"/>
      <c r="B528" s="121" t="s">
        <v>175</v>
      </c>
      <c r="C528" s="7">
        <v>8000</v>
      </c>
      <c r="D528" s="9"/>
      <c r="E528" s="9"/>
      <c r="F528" s="43">
        <f>C528:C552*1.25</f>
        <v>10000</v>
      </c>
      <c r="G528" s="43">
        <f t="shared" si="34"/>
        <v>10000</v>
      </c>
      <c r="H528" s="20" t="s">
        <v>92</v>
      </c>
      <c r="I528" s="20" t="s">
        <v>66</v>
      </c>
      <c r="J528" s="20" t="s">
        <v>115</v>
      </c>
      <c r="K528" s="20" t="s">
        <v>68</v>
      </c>
    </row>
    <row r="529" spans="1:11" ht="15" customHeight="1">
      <c r="A529" s="5"/>
      <c r="B529" s="121" t="s">
        <v>172</v>
      </c>
      <c r="C529" s="7">
        <v>4600</v>
      </c>
      <c r="D529" s="9"/>
      <c r="E529" s="9"/>
      <c r="F529" s="43">
        <f>C529:C553*1.25</f>
        <v>5750</v>
      </c>
      <c r="G529" s="43">
        <f t="shared" si="34"/>
        <v>5750</v>
      </c>
      <c r="H529" s="20" t="s">
        <v>92</v>
      </c>
      <c r="I529" s="20" t="s">
        <v>66</v>
      </c>
      <c r="J529" s="20" t="s">
        <v>116</v>
      </c>
      <c r="K529" s="20" t="s">
        <v>68</v>
      </c>
    </row>
    <row r="530" spans="1:11" ht="15" customHeight="1">
      <c r="A530" s="5"/>
      <c r="B530" s="121" t="s">
        <v>173</v>
      </c>
      <c r="C530" s="7">
        <v>12000</v>
      </c>
      <c r="D530" s="9"/>
      <c r="E530" s="9"/>
      <c r="F530" s="43">
        <f>C530:C554*1.25</f>
        <v>15000</v>
      </c>
      <c r="G530" s="43">
        <f t="shared" si="34"/>
        <v>15000</v>
      </c>
      <c r="H530" s="20" t="s">
        <v>92</v>
      </c>
      <c r="I530" s="20" t="s">
        <v>66</v>
      </c>
      <c r="J530" s="20" t="s">
        <v>195</v>
      </c>
      <c r="K530" s="20" t="s">
        <v>68</v>
      </c>
    </row>
    <row r="531" spans="1:11" ht="15" customHeight="1">
      <c r="A531" s="5"/>
      <c r="B531" s="121" t="s">
        <v>12</v>
      </c>
      <c r="C531" s="7">
        <v>2800</v>
      </c>
      <c r="D531" s="9"/>
      <c r="E531" s="9"/>
      <c r="F531" s="43">
        <f>C531:C555*1.25</f>
        <v>3500</v>
      </c>
      <c r="G531" s="43">
        <f t="shared" si="34"/>
        <v>3500</v>
      </c>
      <c r="H531" s="20" t="s">
        <v>92</v>
      </c>
      <c r="I531" s="20" t="s">
        <v>66</v>
      </c>
      <c r="J531" s="20" t="s">
        <v>161</v>
      </c>
      <c r="K531" s="20" t="s">
        <v>68</v>
      </c>
    </row>
    <row r="532" spans="1:11" ht="15" customHeight="1">
      <c r="A532" s="5">
        <v>3223</v>
      </c>
      <c r="B532" s="41" t="s">
        <v>50</v>
      </c>
      <c r="C532" s="4"/>
      <c r="D532" s="9"/>
      <c r="E532" s="9"/>
      <c r="F532" s="56"/>
      <c r="G532" s="56"/>
      <c r="H532" s="20"/>
      <c r="I532" s="20"/>
      <c r="J532" s="20"/>
      <c r="K532" s="20"/>
    </row>
    <row r="533" spans="1:11" ht="22.5">
      <c r="A533" s="5"/>
      <c r="B533" s="41" t="s">
        <v>27</v>
      </c>
      <c r="C533" s="67">
        <v>470000</v>
      </c>
      <c r="D533" s="7">
        <v>499000</v>
      </c>
      <c r="E533" s="7">
        <v>0</v>
      </c>
      <c r="F533" s="86">
        <f t="shared" ref="F533:F534" si="35">C533:C537*1.25</f>
        <v>587500</v>
      </c>
      <c r="G533" s="86">
        <f t="shared" ref="G533:G534" si="36">C533:C537*1.25</f>
        <v>587500</v>
      </c>
      <c r="H533" s="21" t="s">
        <v>61</v>
      </c>
      <c r="I533" s="45" t="s">
        <v>80</v>
      </c>
      <c r="J533" s="122" t="s">
        <v>245</v>
      </c>
      <c r="K533" s="123">
        <v>42825</v>
      </c>
    </row>
    <row r="534" spans="1:11" ht="15" customHeight="1">
      <c r="A534" s="5"/>
      <c r="B534" s="41" t="s">
        <v>28</v>
      </c>
      <c r="C534" s="67">
        <v>328400</v>
      </c>
      <c r="D534" s="7">
        <v>410500</v>
      </c>
      <c r="E534" s="7">
        <v>0</v>
      </c>
      <c r="F534" s="86">
        <f t="shared" si="35"/>
        <v>410500</v>
      </c>
      <c r="G534" s="86">
        <f t="shared" si="36"/>
        <v>410500</v>
      </c>
      <c r="H534" s="45" t="s">
        <v>62</v>
      </c>
      <c r="I534" s="21" t="s">
        <v>66</v>
      </c>
      <c r="J534" s="45" t="s">
        <v>123</v>
      </c>
      <c r="K534" s="21" t="s">
        <v>70</v>
      </c>
    </row>
    <row r="535" spans="1:11" ht="15" customHeight="1">
      <c r="A535" s="5"/>
      <c r="B535" s="41" t="s">
        <v>45</v>
      </c>
      <c r="C535" s="67">
        <v>5000</v>
      </c>
      <c r="D535" s="7">
        <v>12500</v>
      </c>
      <c r="E535" s="7">
        <v>0</v>
      </c>
      <c r="F535" s="86">
        <f>C535:C538*1.25</f>
        <v>6250</v>
      </c>
      <c r="G535" s="86">
        <f>C535:C539*1.25</f>
        <v>6250</v>
      </c>
      <c r="H535" s="20" t="s">
        <v>92</v>
      </c>
      <c r="I535" s="20" t="s">
        <v>67</v>
      </c>
      <c r="J535" s="259" t="s">
        <v>127</v>
      </c>
      <c r="K535" s="260"/>
    </row>
    <row r="536" spans="1:11" ht="15" customHeight="1">
      <c r="A536" s="5"/>
      <c r="B536" s="41" t="s">
        <v>29</v>
      </c>
      <c r="C536" s="67">
        <v>70000</v>
      </c>
      <c r="D536" s="7">
        <v>80000</v>
      </c>
      <c r="E536" s="7">
        <v>0</v>
      </c>
      <c r="F536" s="86">
        <f>C536:C539*1.25</f>
        <v>87500</v>
      </c>
      <c r="G536" s="86">
        <f>C536:C540*1.25</f>
        <v>87500</v>
      </c>
      <c r="H536" s="20" t="s">
        <v>92</v>
      </c>
      <c r="I536" s="20" t="s">
        <v>67</v>
      </c>
      <c r="J536" s="20" t="s">
        <v>123</v>
      </c>
      <c r="K536" s="20" t="s">
        <v>69</v>
      </c>
    </row>
    <row r="537" spans="1:11" ht="15" customHeight="1">
      <c r="A537" s="57"/>
      <c r="B537" s="41" t="s">
        <v>30</v>
      </c>
      <c r="C537" s="67">
        <v>1200000</v>
      </c>
      <c r="D537" s="7">
        <v>1825410</v>
      </c>
      <c r="E537" s="7">
        <v>0</v>
      </c>
      <c r="F537" s="86">
        <f>C537:C539*1.25</f>
        <v>1500000</v>
      </c>
      <c r="G537" s="86">
        <f>C537:C541*1.25</f>
        <v>1500000</v>
      </c>
      <c r="H537" s="20" t="s">
        <v>61</v>
      </c>
      <c r="I537" s="20" t="s">
        <v>60</v>
      </c>
      <c r="J537" s="124" t="s">
        <v>112</v>
      </c>
      <c r="K537" s="20" t="s">
        <v>68</v>
      </c>
    </row>
    <row r="538" spans="1:11" ht="15" hidden="1" customHeight="1">
      <c r="A538" s="57"/>
      <c r="B538" s="41" t="s">
        <v>135</v>
      </c>
      <c r="C538" s="68">
        <f>SUM(C533:C537)</f>
        <v>2073400</v>
      </c>
      <c r="D538" s="35"/>
      <c r="E538" s="35"/>
      <c r="F538" s="58">
        <f>SUM(F533:F537)</f>
        <v>2591750</v>
      </c>
      <c r="G538" s="58"/>
      <c r="H538" s="20"/>
      <c r="I538" s="20"/>
      <c r="J538" s="59"/>
      <c r="K538" s="20"/>
    </row>
    <row r="539" spans="1:11">
      <c r="A539" s="5">
        <v>3224</v>
      </c>
      <c r="B539" s="41" t="s">
        <v>20</v>
      </c>
      <c r="C539" s="67">
        <f>F539/1.25</f>
        <v>4000</v>
      </c>
      <c r="D539" s="9">
        <v>50000</v>
      </c>
      <c r="E539" s="9">
        <v>0</v>
      </c>
      <c r="F539" s="86">
        <v>5000</v>
      </c>
      <c r="G539" s="86">
        <f t="shared" ref="G539:G540" si="37">C539:C540*1.25</f>
        <v>5000</v>
      </c>
      <c r="H539" s="21" t="s">
        <v>92</v>
      </c>
      <c r="I539" s="21" t="s">
        <v>67</v>
      </c>
      <c r="J539" s="21" t="s">
        <v>123</v>
      </c>
      <c r="K539" s="21" t="s">
        <v>69</v>
      </c>
    </row>
    <row r="540" spans="1:11">
      <c r="A540" s="5"/>
      <c r="B540" s="41" t="s">
        <v>139</v>
      </c>
      <c r="C540" s="67">
        <v>64000</v>
      </c>
      <c r="D540" s="9"/>
      <c r="E540" s="9"/>
      <c r="F540" s="86">
        <f>C540*1.25</f>
        <v>80000</v>
      </c>
      <c r="G540" s="86">
        <f t="shared" si="37"/>
        <v>80000</v>
      </c>
      <c r="H540" s="21" t="s">
        <v>92</v>
      </c>
      <c r="I540" s="21" t="s">
        <v>67</v>
      </c>
      <c r="J540" s="21" t="s">
        <v>123</v>
      </c>
      <c r="K540" s="21" t="s">
        <v>69</v>
      </c>
    </row>
    <row r="541" spans="1:11" ht="15" customHeight="1">
      <c r="A541" s="6">
        <v>3231</v>
      </c>
      <c r="B541" s="234" t="s">
        <v>140</v>
      </c>
      <c r="C541" s="235"/>
      <c r="D541" s="235"/>
      <c r="E541" s="235"/>
      <c r="F541" s="235"/>
      <c r="G541" s="237"/>
      <c r="H541" s="235"/>
      <c r="I541" s="235"/>
      <c r="J541" s="235"/>
      <c r="K541" s="236"/>
    </row>
    <row r="542" spans="1:11" ht="15" customHeight="1">
      <c r="A542" s="138"/>
      <c r="B542" s="112" t="s">
        <v>31</v>
      </c>
      <c r="C542" s="139">
        <f>F542:F543/1.25</f>
        <v>69600</v>
      </c>
      <c r="D542" s="9">
        <v>84500</v>
      </c>
      <c r="E542" s="9">
        <v>0</v>
      </c>
      <c r="F542" s="86">
        <v>87000</v>
      </c>
      <c r="G542" s="86">
        <f t="shared" ref="G542" si="38">C542:C543*1.25</f>
        <v>87000</v>
      </c>
      <c r="H542" s="21" t="s">
        <v>92</v>
      </c>
      <c r="I542" s="21" t="s">
        <v>66</v>
      </c>
      <c r="J542" s="21" t="s">
        <v>115</v>
      </c>
      <c r="K542" s="21" t="s">
        <v>68</v>
      </c>
    </row>
    <row r="543" spans="1:11" ht="24.75" customHeight="1">
      <c r="A543" s="140"/>
      <c r="B543" s="95" t="s">
        <v>32</v>
      </c>
      <c r="C543" s="67">
        <f>F543/1.25</f>
        <v>114400</v>
      </c>
      <c r="D543" s="9">
        <v>170500</v>
      </c>
      <c r="E543" s="9">
        <v>0</v>
      </c>
      <c r="F543" s="86">
        <v>143000</v>
      </c>
      <c r="G543" s="86">
        <f>C543:C544*1.25</f>
        <v>143000</v>
      </c>
      <c r="H543" s="21" t="s">
        <v>76</v>
      </c>
      <c r="I543" s="21" t="s">
        <v>124</v>
      </c>
      <c r="J543" s="123" t="s">
        <v>77</v>
      </c>
      <c r="K543" s="21" t="s">
        <v>69</v>
      </c>
    </row>
    <row r="544" spans="1:11">
      <c r="A544" s="5">
        <v>3232</v>
      </c>
      <c r="B544" s="238" t="s">
        <v>42</v>
      </c>
      <c r="C544" s="239"/>
      <c r="D544" s="239"/>
      <c r="E544" s="239"/>
      <c r="F544" s="239"/>
      <c r="G544" s="233"/>
      <c r="H544" s="239"/>
      <c r="I544" s="239"/>
      <c r="J544" s="239"/>
      <c r="K544" s="240"/>
    </row>
    <row r="545" spans="1:11">
      <c r="A545" s="5"/>
      <c r="B545" s="213" t="s">
        <v>601</v>
      </c>
      <c r="C545" s="212">
        <v>33600</v>
      </c>
      <c r="D545" s="212"/>
      <c r="E545" s="212"/>
      <c r="F545" s="212"/>
      <c r="G545" s="212">
        <v>42000</v>
      </c>
      <c r="H545" s="225" t="s">
        <v>605</v>
      </c>
      <c r="I545" s="225" t="s">
        <v>66</v>
      </c>
      <c r="J545" s="245" t="s">
        <v>608</v>
      </c>
      <c r="K545" s="246"/>
    </row>
    <row r="546" spans="1:11">
      <c r="A546" s="5"/>
      <c r="B546" s="125" t="s">
        <v>164</v>
      </c>
      <c r="C546" s="67">
        <f t="shared" ref="C546" si="39">F546:F551/1.25</f>
        <v>190000</v>
      </c>
      <c r="D546" s="126"/>
      <c r="E546" s="126"/>
      <c r="F546" s="127">
        <v>237500</v>
      </c>
      <c r="G546" s="127">
        <f>C546*1.25</f>
        <v>237500</v>
      </c>
      <c r="H546" s="21" t="s">
        <v>92</v>
      </c>
      <c r="I546" s="21" t="s">
        <v>66</v>
      </c>
      <c r="J546" s="128" t="s">
        <v>246</v>
      </c>
      <c r="K546" s="21" t="s">
        <v>247</v>
      </c>
    </row>
    <row r="547" spans="1:11" ht="23.25" customHeight="1">
      <c r="A547" s="5"/>
      <c r="B547" s="125" t="s">
        <v>162</v>
      </c>
      <c r="C547" s="67">
        <v>123200</v>
      </c>
      <c r="D547" s="126"/>
      <c r="E547" s="126"/>
      <c r="F547" s="127">
        <f>C547*1.25</f>
        <v>154000</v>
      </c>
      <c r="G547" s="127">
        <f>C547*1.25</f>
        <v>154000</v>
      </c>
      <c r="H547" s="21" t="s">
        <v>92</v>
      </c>
      <c r="I547" s="21" t="s">
        <v>66</v>
      </c>
      <c r="J547" s="247" t="s">
        <v>69</v>
      </c>
      <c r="K547" s="248"/>
    </row>
    <row r="548" spans="1:11" ht="15" customHeight="1">
      <c r="A548" s="5"/>
      <c r="B548" s="125" t="s">
        <v>163</v>
      </c>
      <c r="C548" s="67">
        <v>66000</v>
      </c>
      <c r="D548" s="126"/>
      <c r="E548" s="126"/>
      <c r="F548" s="127">
        <f>C548*1.25</f>
        <v>82500</v>
      </c>
      <c r="G548" s="127">
        <v>82500</v>
      </c>
      <c r="H548" s="21" t="s">
        <v>92</v>
      </c>
      <c r="I548" s="21" t="s">
        <v>66</v>
      </c>
      <c r="J548" s="247" t="s">
        <v>248</v>
      </c>
      <c r="K548" s="248"/>
    </row>
    <row r="549" spans="1:11" ht="15" customHeight="1">
      <c r="A549" s="5"/>
      <c r="B549" s="125" t="s">
        <v>602</v>
      </c>
      <c r="C549" s="67">
        <v>351200</v>
      </c>
      <c r="D549" s="126"/>
      <c r="E549" s="126"/>
      <c r="F549" s="127"/>
      <c r="G549" s="127">
        <v>385000</v>
      </c>
      <c r="H549" s="21" t="s">
        <v>61</v>
      </c>
      <c r="I549" s="21" t="s">
        <v>66</v>
      </c>
      <c r="J549" s="247" t="s">
        <v>609</v>
      </c>
      <c r="K549" s="248"/>
    </row>
    <row r="550" spans="1:11" ht="15" customHeight="1">
      <c r="A550" s="5"/>
      <c r="B550" s="125" t="s">
        <v>603</v>
      </c>
      <c r="C550" s="67">
        <v>94400</v>
      </c>
      <c r="D550" s="126"/>
      <c r="E550" s="126"/>
      <c r="F550" s="127"/>
      <c r="G550" s="127">
        <v>118000</v>
      </c>
      <c r="H550" s="21" t="s">
        <v>92</v>
      </c>
      <c r="I550" s="21" t="s">
        <v>66</v>
      </c>
      <c r="J550" s="226" t="s">
        <v>113</v>
      </c>
      <c r="K550" s="227" t="s">
        <v>116</v>
      </c>
    </row>
    <row r="551" spans="1:11" ht="15" customHeight="1">
      <c r="A551" s="5"/>
      <c r="B551" s="125" t="s">
        <v>165</v>
      </c>
      <c r="C551" s="67">
        <v>300000</v>
      </c>
      <c r="D551" s="126"/>
      <c r="E551" s="126"/>
      <c r="F551" s="127">
        <f>C551*1.25</f>
        <v>375000</v>
      </c>
      <c r="G551" s="127">
        <f>C551*1.25</f>
        <v>375000</v>
      </c>
      <c r="H551" s="21" t="s">
        <v>92</v>
      </c>
      <c r="I551" s="21" t="s">
        <v>66</v>
      </c>
      <c r="J551" s="123" t="s">
        <v>114</v>
      </c>
      <c r="K551" s="21" t="s">
        <v>115</v>
      </c>
    </row>
    <row r="552" spans="1:11">
      <c r="A552" s="129"/>
      <c r="B552" s="17" t="s">
        <v>81</v>
      </c>
      <c r="C552" s="67">
        <v>100000</v>
      </c>
      <c r="D552" s="9"/>
      <c r="E552" s="9"/>
      <c r="F552" s="86">
        <v>70000</v>
      </c>
      <c r="G552" s="86">
        <f t="shared" ref="G552:G562" si="40">C552:C562*1.25</f>
        <v>125000</v>
      </c>
      <c r="H552" s="21" t="s">
        <v>92</v>
      </c>
      <c r="I552" s="21" t="s">
        <v>66</v>
      </c>
      <c r="J552" s="123" t="s">
        <v>112</v>
      </c>
      <c r="K552" s="21" t="s">
        <v>69</v>
      </c>
    </row>
    <row r="553" spans="1:11">
      <c r="A553" s="129"/>
      <c r="B553" s="17" t="s">
        <v>82</v>
      </c>
      <c r="C553" s="67">
        <f>F553:F563/1.25</f>
        <v>9600</v>
      </c>
      <c r="D553" s="9"/>
      <c r="E553" s="9"/>
      <c r="F553" s="86">
        <v>12000</v>
      </c>
      <c r="G553" s="86">
        <f t="shared" si="40"/>
        <v>12000</v>
      </c>
      <c r="H553" s="21" t="s">
        <v>92</v>
      </c>
      <c r="I553" s="21" t="s">
        <v>67</v>
      </c>
      <c r="J553" s="123" t="s">
        <v>112</v>
      </c>
      <c r="K553" s="21" t="s">
        <v>69</v>
      </c>
    </row>
    <row r="554" spans="1:11">
      <c r="A554" s="129"/>
      <c r="B554" s="17" t="s">
        <v>83</v>
      </c>
      <c r="C554" s="67">
        <f>F554:F563/1.25</f>
        <v>16000</v>
      </c>
      <c r="D554" s="9"/>
      <c r="E554" s="9"/>
      <c r="F554" s="86">
        <v>20000</v>
      </c>
      <c r="G554" s="86">
        <f t="shared" si="40"/>
        <v>20000</v>
      </c>
      <c r="H554" s="21" t="s">
        <v>92</v>
      </c>
      <c r="I554" s="21" t="s">
        <v>67</v>
      </c>
      <c r="J554" s="123" t="s">
        <v>112</v>
      </c>
      <c r="K554" s="21" t="s">
        <v>69</v>
      </c>
    </row>
    <row r="555" spans="1:11" ht="15" customHeight="1">
      <c r="A555" s="129"/>
      <c r="B555" s="17" t="s">
        <v>84</v>
      </c>
      <c r="C555" s="67">
        <f>F555:F563/1.25</f>
        <v>8000</v>
      </c>
      <c r="D555" s="9"/>
      <c r="E555" s="9"/>
      <c r="F555" s="86">
        <v>10000</v>
      </c>
      <c r="G555" s="86">
        <f t="shared" si="40"/>
        <v>10000</v>
      </c>
      <c r="H555" s="21" t="s">
        <v>92</v>
      </c>
      <c r="I555" s="21" t="s">
        <v>67</v>
      </c>
      <c r="J555" s="123" t="s">
        <v>112</v>
      </c>
      <c r="K555" s="21" t="s">
        <v>69</v>
      </c>
    </row>
    <row r="556" spans="1:11">
      <c r="A556" s="129"/>
      <c r="B556" s="17" t="s">
        <v>85</v>
      </c>
      <c r="C556" s="67">
        <v>6000</v>
      </c>
      <c r="D556" s="9"/>
      <c r="E556" s="9"/>
      <c r="F556" s="86">
        <f>C556*1.25</f>
        <v>7500</v>
      </c>
      <c r="G556" s="86">
        <f t="shared" si="40"/>
        <v>7500</v>
      </c>
      <c r="H556" s="21" t="s">
        <v>92</v>
      </c>
      <c r="I556" s="21" t="s">
        <v>67</v>
      </c>
      <c r="J556" s="123" t="s">
        <v>112</v>
      </c>
      <c r="K556" s="21" t="s">
        <v>69</v>
      </c>
    </row>
    <row r="557" spans="1:11" ht="15" customHeight="1">
      <c r="A557" s="129"/>
      <c r="B557" s="130" t="s">
        <v>87</v>
      </c>
      <c r="C557" s="67">
        <f>F557:F563/1.25</f>
        <v>40000</v>
      </c>
      <c r="D557" s="9"/>
      <c r="E557" s="9"/>
      <c r="F557" s="86">
        <v>50000</v>
      </c>
      <c r="G557" s="86">
        <f t="shared" si="40"/>
        <v>50000</v>
      </c>
      <c r="H557" s="21" t="s">
        <v>92</v>
      </c>
      <c r="I557" s="21" t="s">
        <v>66</v>
      </c>
      <c r="J557" s="123" t="s">
        <v>123</v>
      </c>
      <c r="K557" s="21" t="s">
        <v>69</v>
      </c>
    </row>
    <row r="558" spans="1:11" ht="15" customHeight="1">
      <c r="A558" s="129"/>
      <c r="B558" s="130" t="s">
        <v>86</v>
      </c>
      <c r="C558" s="127">
        <f>F558:F563/1.25</f>
        <v>6400</v>
      </c>
      <c r="D558" s="131">
        <v>7850</v>
      </c>
      <c r="E558" s="131">
        <v>7850</v>
      </c>
      <c r="F558" s="49">
        <v>8000</v>
      </c>
      <c r="G558" s="49">
        <f t="shared" si="40"/>
        <v>8000</v>
      </c>
      <c r="H558" s="21" t="s">
        <v>92</v>
      </c>
      <c r="I558" s="132" t="s">
        <v>67</v>
      </c>
      <c r="J558" s="133" t="s">
        <v>114</v>
      </c>
      <c r="K558" s="134" t="s">
        <v>127</v>
      </c>
    </row>
    <row r="559" spans="1:11" ht="15" customHeight="1">
      <c r="A559" s="129"/>
      <c r="B559" s="17" t="s">
        <v>88</v>
      </c>
      <c r="C559" s="67">
        <f>F559:F563/1.25</f>
        <v>4800</v>
      </c>
      <c r="D559" s="9"/>
      <c r="E559" s="9"/>
      <c r="F559" s="86">
        <v>6000</v>
      </c>
      <c r="G559" s="86">
        <f t="shared" si="40"/>
        <v>6000</v>
      </c>
      <c r="H559" s="21" t="s">
        <v>92</v>
      </c>
      <c r="I559" s="21" t="s">
        <v>67</v>
      </c>
      <c r="J559" s="123" t="s">
        <v>116</v>
      </c>
      <c r="K559" s="21" t="s">
        <v>127</v>
      </c>
    </row>
    <row r="560" spans="1:11">
      <c r="A560" s="129"/>
      <c r="B560" s="17" t="s">
        <v>89</v>
      </c>
      <c r="C560" s="67">
        <f>F560:F563/1.25</f>
        <v>20000</v>
      </c>
      <c r="D560" s="9"/>
      <c r="E560" s="9"/>
      <c r="F560" s="86">
        <v>25000</v>
      </c>
      <c r="G560" s="86">
        <f t="shared" si="40"/>
        <v>25000</v>
      </c>
      <c r="H560" s="21" t="s">
        <v>92</v>
      </c>
      <c r="I560" s="21" t="s">
        <v>67</v>
      </c>
      <c r="J560" s="123" t="s">
        <v>123</v>
      </c>
      <c r="K560" s="21" t="s">
        <v>69</v>
      </c>
    </row>
    <row r="561" spans="1:11" ht="15" customHeight="1">
      <c r="A561" s="129"/>
      <c r="B561" s="17" t="s">
        <v>90</v>
      </c>
      <c r="C561" s="67">
        <f>F561:F563/1.25</f>
        <v>9600</v>
      </c>
      <c r="D561" s="9"/>
      <c r="E561" s="9"/>
      <c r="F561" s="86">
        <v>12000</v>
      </c>
      <c r="G561" s="86">
        <f t="shared" si="40"/>
        <v>12000</v>
      </c>
      <c r="H561" s="21" t="s">
        <v>92</v>
      </c>
      <c r="I561" s="21" t="s">
        <v>67</v>
      </c>
      <c r="J561" s="123" t="s">
        <v>112</v>
      </c>
      <c r="K561" s="21" t="s">
        <v>69</v>
      </c>
    </row>
    <row r="562" spans="1:11" ht="15" customHeight="1">
      <c r="A562" s="129"/>
      <c r="B562" s="17" t="s">
        <v>91</v>
      </c>
      <c r="C562" s="67">
        <f>F562:F563/1.25</f>
        <v>16000</v>
      </c>
      <c r="D562" s="9"/>
      <c r="E562" s="9"/>
      <c r="F562" s="86">
        <v>20000</v>
      </c>
      <c r="G562" s="86">
        <f t="shared" si="40"/>
        <v>20000</v>
      </c>
      <c r="H562" s="21" t="s">
        <v>92</v>
      </c>
      <c r="I562" s="21" t="s">
        <v>67</v>
      </c>
      <c r="J562" s="123" t="s">
        <v>123</v>
      </c>
      <c r="K562" s="21" t="s">
        <v>69</v>
      </c>
    </row>
    <row r="563" spans="1:11" hidden="1">
      <c r="A563" s="60"/>
      <c r="B563" s="20" t="s">
        <v>42</v>
      </c>
      <c r="C563" s="68">
        <f>SUM(C552:C562)</f>
        <v>236400</v>
      </c>
      <c r="D563" s="35"/>
      <c r="E563" s="35"/>
      <c r="F563" s="58">
        <f>SUM(F552:F562)</f>
        <v>240500</v>
      </c>
      <c r="G563" s="58"/>
      <c r="H563" s="21" t="s">
        <v>92</v>
      </c>
      <c r="I563" s="21" t="s">
        <v>67</v>
      </c>
      <c r="J563" s="61"/>
      <c r="K563" s="21"/>
    </row>
    <row r="564" spans="1:11">
      <c r="A564" s="159">
        <v>3233</v>
      </c>
      <c r="B564" s="160" t="s">
        <v>141</v>
      </c>
      <c r="C564" s="135">
        <v>48000</v>
      </c>
      <c r="D564" s="136"/>
      <c r="E564" s="136"/>
      <c r="F564" s="137">
        <f>C564*1.25</f>
        <v>60000</v>
      </c>
      <c r="G564" s="137">
        <f>C564*1.25</f>
        <v>60000</v>
      </c>
      <c r="H564" s="45" t="s">
        <v>92</v>
      </c>
      <c r="I564" s="158" t="s">
        <v>67</v>
      </c>
      <c r="J564" s="61" t="s">
        <v>142</v>
      </c>
      <c r="K564" s="21" t="s">
        <v>69</v>
      </c>
    </row>
    <row r="565" spans="1:11" ht="15" customHeight="1">
      <c r="A565" s="5">
        <v>3234</v>
      </c>
      <c r="B565" s="238" t="s">
        <v>43</v>
      </c>
      <c r="C565" s="239"/>
      <c r="D565" s="239"/>
      <c r="E565" s="239"/>
      <c r="F565" s="239"/>
      <c r="G565" s="233"/>
      <c r="H565" s="239"/>
      <c r="I565" s="239"/>
      <c r="J565" s="239"/>
      <c r="K565" s="240"/>
    </row>
    <row r="566" spans="1:11" ht="15" customHeight="1">
      <c r="A566" s="57"/>
      <c r="B566" s="41" t="s">
        <v>33</v>
      </c>
      <c r="C566" s="67">
        <v>487000</v>
      </c>
      <c r="D566" s="7">
        <v>336750</v>
      </c>
      <c r="E566" s="7">
        <v>0</v>
      </c>
      <c r="F566" s="9">
        <f t="shared" ref="F566" si="41">C566:C576*1.25</f>
        <v>608750</v>
      </c>
      <c r="G566" s="9">
        <f t="shared" ref="G566:G569" si="42">C566:C576*1.25</f>
        <v>608750</v>
      </c>
      <c r="H566" s="20" t="s">
        <v>62</v>
      </c>
      <c r="I566" s="20" t="s">
        <v>71</v>
      </c>
      <c r="J566" s="61" t="s">
        <v>78</v>
      </c>
      <c r="K566" s="20" t="s">
        <v>69</v>
      </c>
    </row>
    <row r="567" spans="1:11" ht="15" customHeight="1">
      <c r="A567" s="57"/>
      <c r="B567" s="41" t="s">
        <v>34</v>
      </c>
      <c r="C567" s="67">
        <v>192000</v>
      </c>
      <c r="D567" s="7">
        <v>95750</v>
      </c>
      <c r="E567" s="7">
        <v>0</v>
      </c>
      <c r="F567" s="9">
        <f t="shared" ref="F567:F568" si="43">C567:C576*1.25</f>
        <v>240000</v>
      </c>
      <c r="G567" s="9">
        <f t="shared" si="42"/>
        <v>240000</v>
      </c>
      <c r="H567" s="21" t="s">
        <v>62</v>
      </c>
      <c r="I567" s="20" t="s">
        <v>71</v>
      </c>
      <c r="J567" s="61" t="s">
        <v>78</v>
      </c>
      <c r="K567" s="20" t="s">
        <v>69</v>
      </c>
    </row>
    <row r="568" spans="1:11" ht="15" customHeight="1">
      <c r="A568" s="57"/>
      <c r="B568" s="41" t="s">
        <v>35</v>
      </c>
      <c r="C568" s="67">
        <v>3200</v>
      </c>
      <c r="D568" s="7">
        <v>4000</v>
      </c>
      <c r="E568" s="7">
        <v>0</v>
      </c>
      <c r="F568" s="9">
        <f t="shared" si="43"/>
        <v>4000</v>
      </c>
      <c r="G568" s="9">
        <f t="shared" si="42"/>
        <v>4000</v>
      </c>
      <c r="H568" s="21" t="s">
        <v>92</v>
      </c>
      <c r="I568" s="21" t="s">
        <v>67</v>
      </c>
      <c r="J568" s="21" t="s">
        <v>123</v>
      </c>
      <c r="K568" s="21" t="s">
        <v>69</v>
      </c>
    </row>
    <row r="569" spans="1:11" ht="15" customHeight="1">
      <c r="A569" s="57"/>
      <c r="B569" s="41" t="s">
        <v>36</v>
      </c>
      <c r="C569" s="67">
        <v>1600</v>
      </c>
      <c r="D569" s="7">
        <v>1500</v>
      </c>
      <c r="E569" s="7">
        <v>0</v>
      </c>
      <c r="F569" s="9">
        <f>C569:C580*1.25</f>
        <v>2000</v>
      </c>
      <c r="G569" s="9">
        <f t="shared" si="42"/>
        <v>2000</v>
      </c>
      <c r="H569" s="21" t="s">
        <v>92</v>
      </c>
      <c r="I569" s="21" t="s">
        <v>67</v>
      </c>
      <c r="J569" s="21" t="s">
        <v>112</v>
      </c>
      <c r="K569" s="21" t="s">
        <v>127</v>
      </c>
    </row>
    <row r="570" spans="1:11" ht="15" customHeight="1">
      <c r="A570" s="5"/>
      <c r="B570" s="41" t="s">
        <v>37</v>
      </c>
      <c r="C570" s="67">
        <v>16000</v>
      </c>
      <c r="D570" s="7">
        <v>40000</v>
      </c>
      <c r="E570" s="7">
        <v>0</v>
      </c>
      <c r="F570" s="9">
        <f>C570:C581*1.25</f>
        <v>20000</v>
      </c>
      <c r="G570" s="9">
        <f>C570:C580*1.25</f>
        <v>20000</v>
      </c>
      <c r="H570" s="21" t="s">
        <v>92</v>
      </c>
      <c r="I570" s="21" t="s">
        <v>67</v>
      </c>
      <c r="J570" s="21" t="s">
        <v>123</v>
      </c>
      <c r="K570" s="21" t="s">
        <v>69</v>
      </c>
    </row>
    <row r="571" spans="1:11" ht="15" customHeight="1">
      <c r="A571" s="5"/>
      <c r="B571" s="41" t="s">
        <v>39</v>
      </c>
      <c r="C571" s="67">
        <v>62400</v>
      </c>
      <c r="D571" s="7">
        <v>75000</v>
      </c>
      <c r="E571" s="7">
        <v>0</v>
      </c>
      <c r="F571" s="7">
        <f>C571:C581*1.25</f>
        <v>78000</v>
      </c>
      <c r="G571" s="7">
        <f>C571:C581*1.25</f>
        <v>78000</v>
      </c>
      <c r="H571" s="21" t="s">
        <v>92</v>
      </c>
      <c r="I571" s="21" t="s">
        <v>66</v>
      </c>
      <c r="J571" s="21" t="s">
        <v>123</v>
      </c>
      <c r="K571" s="21" t="s">
        <v>68</v>
      </c>
    </row>
    <row r="572" spans="1:11" ht="15" customHeight="1">
      <c r="A572" s="5"/>
      <c r="B572" s="41" t="s">
        <v>40</v>
      </c>
      <c r="C572" s="67">
        <v>136000</v>
      </c>
      <c r="D572" s="7">
        <v>190000</v>
      </c>
      <c r="E572" s="7">
        <v>0</v>
      </c>
      <c r="F572" s="7">
        <f>C572:C582*1.25</f>
        <v>170000</v>
      </c>
      <c r="G572" s="7">
        <f>C572:C581*1.25</f>
        <v>170000</v>
      </c>
      <c r="H572" s="21" t="s">
        <v>63</v>
      </c>
      <c r="I572" s="21" t="s">
        <v>66</v>
      </c>
      <c r="J572" s="21" t="s">
        <v>125</v>
      </c>
      <c r="K572" s="21" t="s">
        <v>68</v>
      </c>
    </row>
    <row r="573" spans="1:11" ht="15" customHeight="1">
      <c r="A573" s="5"/>
      <c r="B573" s="41" t="s">
        <v>54</v>
      </c>
      <c r="C573" s="69">
        <v>5600</v>
      </c>
      <c r="D573" s="7">
        <v>7000</v>
      </c>
      <c r="E573" s="7">
        <v>0</v>
      </c>
      <c r="F573" s="9">
        <f>C573:C582*1.25</f>
        <v>7000</v>
      </c>
      <c r="G573" s="9">
        <f>C573:C582*1.25</f>
        <v>7000</v>
      </c>
      <c r="H573" s="21" t="s">
        <v>92</v>
      </c>
      <c r="I573" s="21" t="s">
        <v>67</v>
      </c>
      <c r="J573" s="21" t="s">
        <v>123</v>
      </c>
      <c r="K573" s="21" t="s">
        <v>69</v>
      </c>
    </row>
    <row r="574" spans="1:11" ht="15" customHeight="1">
      <c r="A574" s="5"/>
      <c r="B574" s="41" t="s">
        <v>126</v>
      </c>
      <c r="C574" s="69">
        <v>230400</v>
      </c>
      <c r="D574" s="7"/>
      <c r="E574" s="7"/>
      <c r="F574" s="9">
        <f>C574:C583*1.25</f>
        <v>288000</v>
      </c>
      <c r="G574" s="9">
        <f>C574:C583*1.25</f>
        <v>288000</v>
      </c>
      <c r="H574" s="21" t="s">
        <v>92</v>
      </c>
      <c r="I574" s="21" t="s">
        <v>66</v>
      </c>
      <c r="J574" s="21" t="s">
        <v>123</v>
      </c>
      <c r="K574" s="21" t="s">
        <v>69</v>
      </c>
    </row>
    <row r="575" spans="1:11" ht="15" hidden="1" customHeight="1">
      <c r="A575" s="38"/>
      <c r="B575" s="39" t="s">
        <v>136</v>
      </c>
      <c r="C575" s="70"/>
      <c r="D575" s="35"/>
      <c r="E575" s="35"/>
      <c r="F575" s="35">
        <f>C575:C583*1.25</f>
        <v>0</v>
      </c>
      <c r="G575" s="35">
        <f>C575:C584*1.25</f>
        <v>0</v>
      </c>
      <c r="H575" s="21" t="s">
        <v>92</v>
      </c>
      <c r="I575" s="21" t="s">
        <v>66</v>
      </c>
      <c r="J575" s="21" t="s">
        <v>158</v>
      </c>
      <c r="K575" s="21" t="s">
        <v>69</v>
      </c>
    </row>
    <row r="576" spans="1:11" ht="15" customHeight="1">
      <c r="A576" s="38"/>
      <c r="B576" s="41" t="s">
        <v>194</v>
      </c>
      <c r="C576" s="69">
        <v>153600</v>
      </c>
      <c r="D576" s="7"/>
      <c r="E576" s="7"/>
      <c r="F576" s="7">
        <f>C576:C583*1.25</f>
        <v>192000</v>
      </c>
      <c r="G576" s="7">
        <f>C576:C585*1.25</f>
        <v>192000</v>
      </c>
      <c r="H576" s="21" t="s">
        <v>92</v>
      </c>
      <c r="I576" s="21" t="s">
        <v>66</v>
      </c>
      <c r="J576" s="21" t="s">
        <v>112</v>
      </c>
      <c r="K576" s="21" t="s">
        <v>69</v>
      </c>
    </row>
    <row r="577" spans="1:11">
      <c r="A577" s="5">
        <v>3235</v>
      </c>
      <c r="B577" s="41" t="s">
        <v>51</v>
      </c>
      <c r="C577" s="69"/>
      <c r="D577" s="7"/>
      <c r="E577" s="7"/>
      <c r="F577" s="7">
        <v>60000</v>
      </c>
      <c r="G577" s="241"/>
    </row>
    <row r="578" spans="1:11">
      <c r="A578" s="5"/>
      <c r="B578" s="41" t="s">
        <v>597</v>
      </c>
      <c r="C578" s="69">
        <v>48000</v>
      </c>
      <c r="D578" s="7"/>
      <c r="E578" s="7"/>
      <c r="F578" s="7"/>
      <c r="G578" s="7">
        <f>C578*1.25</f>
        <v>60000</v>
      </c>
      <c r="H578" s="21" t="s">
        <v>92</v>
      </c>
      <c r="I578" s="21" t="s">
        <v>67</v>
      </c>
      <c r="J578" s="50" t="s">
        <v>123</v>
      </c>
      <c r="K578" s="21" t="s">
        <v>69</v>
      </c>
    </row>
    <row r="579" spans="1:11">
      <c r="A579" s="5"/>
      <c r="B579" s="41" t="s">
        <v>598</v>
      </c>
      <c r="C579" s="69">
        <v>30000</v>
      </c>
      <c r="D579" s="7"/>
      <c r="E579" s="7"/>
      <c r="F579" s="7"/>
      <c r="G579" s="7">
        <f>C579*1.25</f>
        <v>37500</v>
      </c>
      <c r="H579" s="21" t="s">
        <v>63</v>
      </c>
      <c r="I579" s="21" t="s">
        <v>66</v>
      </c>
      <c r="J579" s="50" t="s">
        <v>324</v>
      </c>
      <c r="K579" s="21"/>
    </row>
    <row r="580" spans="1:11" ht="23.25">
      <c r="A580" s="5">
        <v>3237</v>
      </c>
      <c r="B580" s="41" t="s">
        <v>159</v>
      </c>
      <c r="C580" s="69">
        <v>2200000</v>
      </c>
      <c r="D580" s="7">
        <v>90600</v>
      </c>
      <c r="E580" s="7">
        <v>0</v>
      </c>
      <c r="F580" s="7">
        <v>2200000</v>
      </c>
      <c r="G580" s="7">
        <v>2200000</v>
      </c>
      <c r="H580" s="21" t="s">
        <v>92</v>
      </c>
      <c r="I580" s="51" t="s">
        <v>72</v>
      </c>
      <c r="J580" s="21" t="s">
        <v>123</v>
      </c>
      <c r="K580" s="21" t="s">
        <v>69</v>
      </c>
    </row>
    <row r="581" spans="1:11" ht="15" customHeight="1">
      <c r="A581" s="6">
        <v>3238</v>
      </c>
      <c r="B581" s="172" t="s">
        <v>38</v>
      </c>
      <c r="C581" s="67">
        <f>G581/1.25</f>
        <v>440000</v>
      </c>
      <c r="D581" s="7">
        <v>420000</v>
      </c>
      <c r="E581" s="7">
        <v>0</v>
      </c>
      <c r="F581" s="7">
        <v>450000</v>
      </c>
      <c r="G581" s="7">
        <v>550000</v>
      </c>
      <c r="H581" s="21" t="s">
        <v>64</v>
      </c>
      <c r="I581" s="21" t="s">
        <v>66</v>
      </c>
      <c r="J581" s="21" t="s">
        <v>123</v>
      </c>
      <c r="K581" s="21" t="s">
        <v>68</v>
      </c>
    </row>
    <row r="582" spans="1:11">
      <c r="A582" s="5">
        <v>3239</v>
      </c>
      <c r="B582" s="214" t="s">
        <v>79</v>
      </c>
      <c r="C582" s="67">
        <f>F582:F583/1.25</f>
        <v>124000</v>
      </c>
      <c r="D582" s="7"/>
      <c r="E582" s="7"/>
      <c r="F582" s="43">
        <v>155000</v>
      </c>
      <c r="G582" s="43">
        <f>C582*1.25</f>
        <v>155000</v>
      </c>
      <c r="H582" s="21" t="s">
        <v>64</v>
      </c>
      <c r="I582" s="21" t="s">
        <v>67</v>
      </c>
      <c r="J582" s="21" t="s">
        <v>123</v>
      </c>
      <c r="K582" s="21" t="s">
        <v>69</v>
      </c>
    </row>
    <row r="583" spans="1:11" ht="23.25">
      <c r="A583" s="6">
        <v>3292</v>
      </c>
      <c r="B583" s="41" t="s">
        <v>44</v>
      </c>
      <c r="C583" s="67">
        <v>255000</v>
      </c>
      <c r="D583" s="7">
        <v>300000</v>
      </c>
      <c r="E583" s="7"/>
      <c r="F583" s="66">
        <v>255000</v>
      </c>
      <c r="G583" s="66">
        <v>255000</v>
      </c>
      <c r="H583" s="21" t="s">
        <v>65</v>
      </c>
      <c r="I583" s="51" t="s">
        <v>133</v>
      </c>
      <c r="J583" s="45" t="s">
        <v>123</v>
      </c>
      <c r="K583" s="45" t="s">
        <v>68</v>
      </c>
    </row>
    <row r="584" spans="1:11">
      <c r="A584" s="218" t="s">
        <v>308</v>
      </c>
      <c r="B584" s="164" t="s">
        <v>309</v>
      </c>
      <c r="C584" s="249"/>
      <c r="D584" s="250"/>
      <c r="E584" s="250"/>
      <c r="F584" s="250"/>
      <c r="G584" s="250"/>
      <c r="H584" s="250"/>
      <c r="I584" s="250"/>
      <c r="J584" s="250"/>
      <c r="K584" s="251"/>
    </row>
    <row r="585" spans="1:11" ht="22.5">
      <c r="A585" s="219"/>
      <c r="B585" s="165" t="s">
        <v>310</v>
      </c>
      <c r="C585" s="141">
        <f>F585:F597/1.25</f>
        <v>2872</v>
      </c>
      <c r="D585" s="15"/>
      <c r="E585" s="62"/>
      <c r="F585" s="151">
        <v>3590</v>
      </c>
      <c r="G585" s="141">
        <f>C585:C597*1.25</f>
        <v>3590</v>
      </c>
      <c r="H585" s="143" t="s">
        <v>92</v>
      </c>
      <c r="I585" s="148" t="s">
        <v>67</v>
      </c>
      <c r="J585" s="263" t="s">
        <v>69</v>
      </c>
      <c r="K585" s="264"/>
    </row>
    <row r="586" spans="1:11" ht="22.5">
      <c r="A586" s="219"/>
      <c r="B586" s="165" t="s">
        <v>311</v>
      </c>
      <c r="C586" s="141">
        <f>F586:F598/1.25</f>
        <v>4800</v>
      </c>
      <c r="D586" s="15"/>
      <c r="E586" s="62"/>
      <c r="F586" s="151">
        <v>6000</v>
      </c>
      <c r="G586" s="141">
        <f>C586:C598*1.25</f>
        <v>6000</v>
      </c>
      <c r="H586" s="143" t="s">
        <v>92</v>
      </c>
      <c r="I586" s="148" t="s">
        <v>67</v>
      </c>
      <c r="J586" s="263" t="s">
        <v>69</v>
      </c>
      <c r="K586" s="264"/>
    </row>
    <row r="587" spans="1:11">
      <c r="A587" s="219"/>
      <c r="B587" s="165" t="s">
        <v>312</v>
      </c>
      <c r="C587" s="141">
        <f>F587:F599/1.25</f>
        <v>7000</v>
      </c>
      <c r="D587" s="15"/>
      <c r="E587" s="62"/>
      <c r="F587" s="151">
        <v>8750</v>
      </c>
      <c r="G587" s="141">
        <f>C587:C599*1.25</f>
        <v>8750</v>
      </c>
      <c r="H587" s="143" t="s">
        <v>92</v>
      </c>
      <c r="I587" s="148" t="s">
        <v>67</v>
      </c>
      <c r="J587" s="263" t="s">
        <v>69</v>
      </c>
      <c r="K587" s="264"/>
    </row>
    <row r="588" spans="1:11">
      <c r="A588" s="219"/>
      <c r="B588" s="165" t="s">
        <v>617</v>
      </c>
      <c r="C588" s="141">
        <f>F588:F600/1.25</f>
        <v>2420</v>
      </c>
      <c r="D588" s="15"/>
      <c r="E588" s="62"/>
      <c r="F588" s="151">
        <v>3025</v>
      </c>
      <c r="G588" s="141">
        <v>1567.89</v>
      </c>
      <c r="H588" s="143" t="s">
        <v>92</v>
      </c>
      <c r="I588" s="148" t="s">
        <v>67</v>
      </c>
      <c r="J588" s="263" t="s">
        <v>69</v>
      </c>
      <c r="K588" s="264"/>
    </row>
    <row r="589" spans="1:11">
      <c r="A589" s="219"/>
      <c r="B589" s="165" t="s">
        <v>313</v>
      </c>
      <c r="C589" s="141">
        <f>F589:F602/1.25</f>
        <v>35520</v>
      </c>
      <c r="D589" s="15"/>
      <c r="E589" s="62"/>
      <c r="F589" s="151">
        <v>44400</v>
      </c>
      <c r="G589" s="141">
        <f t="shared" ref="G589:G594" si="44">C589:C602*1.25</f>
        <v>44400</v>
      </c>
      <c r="H589" s="143" t="s">
        <v>92</v>
      </c>
      <c r="I589" s="148" t="s">
        <v>67</v>
      </c>
      <c r="J589" s="263" t="s">
        <v>69</v>
      </c>
      <c r="K589" s="264"/>
    </row>
    <row r="590" spans="1:11">
      <c r="A590" s="219"/>
      <c r="B590" s="165" t="s">
        <v>314</v>
      </c>
      <c r="C590" s="141">
        <f t="shared" ref="C590:C597" si="45">F590:F603/1.25</f>
        <v>1100</v>
      </c>
      <c r="D590" s="15"/>
      <c r="E590" s="62"/>
      <c r="F590" s="151">
        <v>1375</v>
      </c>
      <c r="G590" s="141">
        <f t="shared" si="44"/>
        <v>1375</v>
      </c>
      <c r="H590" s="143" t="s">
        <v>92</v>
      </c>
      <c r="I590" s="148" t="s">
        <v>67</v>
      </c>
      <c r="J590" s="263" t="s">
        <v>69</v>
      </c>
      <c r="K590" s="264"/>
    </row>
    <row r="591" spans="1:11">
      <c r="A591" s="219"/>
      <c r="B591" s="165" t="s">
        <v>266</v>
      </c>
      <c r="C591" s="141">
        <f t="shared" si="45"/>
        <v>1400</v>
      </c>
      <c r="D591" s="15"/>
      <c r="E591" s="62"/>
      <c r="F591" s="151">
        <v>1750</v>
      </c>
      <c r="G591" s="141">
        <f t="shared" si="44"/>
        <v>1750</v>
      </c>
      <c r="H591" s="143" t="s">
        <v>92</v>
      </c>
      <c r="I591" s="148" t="s">
        <v>67</v>
      </c>
      <c r="J591" s="263" t="s">
        <v>69</v>
      </c>
      <c r="K591" s="264"/>
    </row>
    <row r="592" spans="1:11" ht="22.5">
      <c r="A592" s="219"/>
      <c r="B592" s="165" t="s">
        <v>267</v>
      </c>
      <c r="C592" s="141">
        <f t="shared" si="45"/>
        <v>28000</v>
      </c>
      <c r="D592" s="15"/>
      <c r="E592" s="62"/>
      <c r="F592" s="151">
        <v>35000</v>
      </c>
      <c r="G592" s="141">
        <v>29000</v>
      </c>
      <c r="H592" s="143" t="s">
        <v>92</v>
      </c>
      <c r="I592" s="148" t="s">
        <v>67</v>
      </c>
      <c r="J592" s="263" t="s">
        <v>69</v>
      </c>
      <c r="K592" s="264"/>
    </row>
    <row r="593" spans="1:11">
      <c r="A593" s="219"/>
      <c r="B593" s="165" t="s">
        <v>268</v>
      </c>
      <c r="C593" s="141">
        <f t="shared" si="45"/>
        <v>3250.8</v>
      </c>
      <c r="D593" s="15"/>
      <c r="E593" s="62"/>
      <c r="F593" s="151">
        <v>4063.5</v>
      </c>
      <c r="G593" s="141">
        <v>4064</v>
      </c>
      <c r="H593" s="143" t="s">
        <v>92</v>
      </c>
      <c r="I593" s="148" t="s">
        <v>67</v>
      </c>
      <c r="J593" s="263" t="s">
        <v>69</v>
      </c>
      <c r="K593" s="264"/>
    </row>
    <row r="594" spans="1:11">
      <c r="A594" s="219"/>
      <c r="B594" s="165" t="s">
        <v>269</v>
      </c>
      <c r="C594" s="141">
        <f t="shared" si="45"/>
        <v>2044</v>
      </c>
      <c r="D594" s="15"/>
      <c r="E594" s="62"/>
      <c r="F594" s="151">
        <v>2555</v>
      </c>
      <c r="G594" s="141">
        <f t="shared" si="44"/>
        <v>2555</v>
      </c>
      <c r="H594" s="143" t="s">
        <v>92</v>
      </c>
      <c r="I594" s="148" t="s">
        <v>67</v>
      </c>
      <c r="J594" s="263" t="s">
        <v>69</v>
      </c>
      <c r="K594" s="264"/>
    </row>
    <row r="595" spans="1:11">
      <c r="A595" s="219"/>
      <c r="B595" s="165" t="s">
        <v>270</v>
      </c>
      <c r="C595" s="141">
        <f t="shared" si="45"/>
        <v>24000</v>
      </c>
      <c r="D595" s="15"/>
      <c r="E595" s="62"/>
      <c r="F595" s="151">
        <v>30000</v>
      </c>
      <c r="G595" s="141">
        <v>29300</v>
      </c>
      <c r="H595" s="143" t="s">
        <v>92</v>
      </c>
      <c r="I595" s="148" t="s">
        <v>67</v>
      </c>
      <c r="J595" s="263" t="s">
        <v>69</v>
      </c>
      <c r="K595" s="264"/>
    </row>
    <row r="596" spans="1:11">
      <c r="A596" s="219"/>
      <c r="B596" s="165" t="s">
        <v>271</v>
      </c>
      <c r="C596" s="141">
        <f t="shared" si="45"/>
        <v>1100</v>
      </c>
      <c r="D596" s="15"/>
      <c r="E596" s="62"/>
      <c r="F596" s="151">
        <v>1375</v>
      </c>
      <c r="G596" s="141">
        <v>1300</v>
      </c>
      <c r="H596" s="143" t="s">
        <v>92</v>
      </c>
      <c r="I596" s="148" t="s">
        <v>67</v>
      </c>
      <c r="J596" s="263" t="s">
        <v>69</v>
      </c>
      <c r="K596" s="264"/>
    </row>
    <row r="597" spans="1:11">
      <c r="A597" s="219"/>
      <c r="B597" s="165" t="s">
        <v>272</v>
      </c>
      <c r="C597" s="141">
        <f t="shared" si="45"/>
        <v>1280</v>
      </c>
      <c r="D597" s="15"/>
      <c r="E597" s="62"/>
      <c r="F597" s="151">
        <v>1600</v>
      </c>
      <c r="G597" s="141">
        <v>800</v>
      </c>
      <c r="H597" s="143" t="s">
        <v>92</v>
      </c>
      <c r="I597" s="148" t="s">
        <v>67</v>
      </c>
      <c r="J597" s="263" t="s">
        <v>69</v>
      </c>
      <c r="K597" s="264"/>
    </row>
    <row r="598" spans="1:11">
      <c r="A598" s="218" t="s">
        <v>273</v>
      </c>
      <c r="B598" s="164" t="s">
        <v>274</v>
      </c>
      <c r="C598" s="215"/>
      <c r="D598" s="216"/>
      <c r="E598" s="216"/>
      <c r="F598" s="216"/>
      <c r="G598" s="216"/>
      <c r="H598" s="216"/>
      <c r="I598" s="216"/>
      <c r="J598" s="216"/>
      <c r="K598" s="217"/>
    </row>
    <row r="599" spans="1:11">
      <c r="A599" s="219"/>
      <c r="B599" s="165" t="s">
        <v>275</v>
      </c>
      <c r="C599" s="141">
        <f t="shared" ref="C599:C601" si="46">F599:F601/1.25</f>
        <v>27648.799999999999</v>
      </c>
      <c r="D599" s="15"/>
      <c r="E599" s="62"/>
      <c r="F599" s="151">
        <v>34561</v>
      </c>
      <c r="G599" s="141">
        <f t="shared" ref="G599:G601" si="47">C599:C601*1.25</f>
        <v>34561</v>
      </c>
      <c r="H599" s="143" t="s">
        <v>92</v>
      </c>
      <c r="I599" s="148" t="s">
        <v>67</v>
      </c>
      <c r="J599" s="263" t="s">
        <v>69</v>
      </c>
      <c r="K599" s="264"/>
    </row>
    <row r="600" spans="1:11">
      <c r="A600" s="219"/>
      <c r="B600" s="165" t="s">
        <v>276</v>
      </c>
      <c r="C600" s="141">
        <f t="shared" si="46"/>
        <v>20976</v>
      </c>
      <c r="D600" s="15"/>
      <c r="E600" s="62"/>
      <c r="F600" s="151">
        <v>26220</v>
      </c>
      <c r="G600" s="141">
        <f t="shared" si="47"/>
        <v>26220</v>
      </c>
      <c r="H600" s="143" t="s">
        <v>92</v>
      </c>
      <c r="I600" s="148" t="s">
        <v>67</v>
      </c>
      <c r="J600" s="263" t="s">
        <v>69</v>
      </c>
      <c r="K600" s="264"/>
    </row>
    <row r="601" spans="1:11">
      <c r="A601" s="219"/>
      <c r="B601" s="165" t="s">
        <v>277</v>
      </c>
      <c r="C601" s="141">
        <f t="shared" si="46"/>
        <v>7401.6</v>
      </c>
      <c r="D601" s="15"/>
      <c r="E601" s="62"/>
      <c r="F601" s="151">
        <v>9252</v>
      </c>
      <c r="G601" s="141">
        <f t="shared" si="47"/>
        <v>9252</v>
      </c>
      <c r="H601" s="143" t="s">
        <v>92</v>
      </c>
      <c r="I601" s="148" t="s">
        <v>67</v>
      </c>
      <c r="J601" s="263" t="s">
        <v>69</v>
      </c>
      <c r="K601" s="264"/>
    </row>
    <row r="602" spans="1:11">
      <c r="A602" s="218" t="s">
        <v>278</v>
      </c>
      <c r="B602" s="164" t="s">
        <v>249</v>
      </c>
      <c r="C602" s="215"/>
      <c r="D602" s="216"/>
      <c r="E602" s="216"/>
      <c r="F602" s="216"/>
      <c r="G602" s="216"/>
      <c r="H602" s="216"/>
      <c r="I602" s="216"/>
      <c r="J602" s="216"/>
      <c r="K602" s="217"/>
    </row>
    <row r="603" spans="1:11">
      <c r="A603" s="219"/>
      <c r="B603" s="165" t="s">
        <v>250</v>
      </c>
      <c r="C603" s="141">
        <f t="shared" ref="C603:C615" si="48">F603:F618/1.25</f>
        <v>89658</v>
      </c>
      <c r="D603" s="15"/>
      <c r="E603" s="62"/>
      <c r="F603" s="152">
        <v>112072.5</v>
      </c>
      <c r="G603" s="141">
        <f t="shared" ref="G603:G614" si="49">C603:C618*1.25</f>
        <v>112072.5</v>
      </c>
      <c r="H603" s="143" t="s">
        <v>92</v>
      </c>
      <c r="I603" s="263" t="s">
        <v>261</v>
      </c>
      <c r="J603" s="264"/>
      <c r="K603" s="143" t="s">
        <v>262</v>
      </c>
    </row>
    <row r="604" spans="1:11">
      <c r="A604" s="219"/>
      <c r="B604" s="165" t="s">
        <v>251</v>
      </c>
      <c r="C604" s="141">
        <f t="shared" si="48"/>
        <v>32480.544000000002</v>
      </c>
      <c r="D604" s="15"/>
      <c r="E604" s="62"/>
      <c r="F604" s="152">
        <v>40600.68</v>
      </c>
      <c r="G604" s="141">
        <f t="shared" si="49"/>
        <v>40600.68</v>
      </c>
      <c r="H604" s="143" t="s">
        <v>92</v>
      </c>
      <c r="I604" s="263" t="s">
        <v>261</v>
      </c>
      <c r="J604" s="264"/>
      <c r="K604" s="143" t="s">
        <v>262</v>
      </c>
    </row>
    <row r="605" spans="1:11">
      <c r="A605" s="219"/>
      <c r="B605" s="165" t="s">
        <v>252</v>
      </c>
      <c r="C605" s="141">
        <f t="shared" si="48"/>
        <v>14997.6</v>
      </c>
      <c r="D605" s="15"/>
      <c r="E605" s="62"/>
      <c r="F605" s="152">
        <v>18747</v>
      </c>
      <c r="G605" s="141">
        <f t="shared" si="49"/>
        <v>18747</v>
      </c>
      <c r="H605" s="143" t="s">
        <v>92</v>
      </c>
      <c r="I605" s="263" t="s">
        <v>261</v>
      </c>
      <c r="J605" s="264"/>
      <c r="K605" s="143" t="s">
        <v>262</v>
      </c>
    </row>
    <row r="606" spans="1:11">
      <c r="A606" s="219"/>
      <c r="B606" s="165" t="s">
        <v>279</v>
      </c>
      <c r="C606" s="141">
        <f t="shared" si="48"/>
        <v>39600</v>
      </c>
      <c r="D606" s="15"/>
      <c r="E606" s="62"/>
      <c r="F606" s="152">
        <v>49500</v>
      </c>
      <c r="G606" s="141">
        <f t="shared" si="49"/>
        <v>49500</v>
      </c>
      <c r="H606" s="143" t="s">
        <v>92</v>
      </c>
      <c r="I606" s="263" t="s">
        <v>261</v>
      </c>
      <c r="J606" s="264"/>
      <c r="K606" s="143" t="s">
        <v>262</v>
      </c>
    </row>
    <row r="607" spans="1:11">
      <c r="A607" s="219"/>
      <c r="B607" s="165" t="s">
        <v>253</v>
      </c>
      <c r="C607" s="141">
        <f t="shared" si="48"/>
        <v>212764.864</v>
      </c>
      <c r="D607" s="15"/>
      <c r="E607" s="62"/>
      <c r="F607" s="152">
        <v>265956.08</v>
      </c>
      <c r="G607" s="141">
        <f t="shared" si="49"/>
        <v>265956.08</v>
      </c>
      <c r="H607" s="143" t="s">
        <v>61</v>
      </c>
      <c r="I607" s="263" t="s">
        <v>261</v>
      </c>
      <c r="J607" s="264"/>
      <c r="K607" s="143" t="s">
        <v>262</v>
      </c>
    </row>
    <row r="608" spans="1:11">
      <c r="A608" s="219"/>
      <c r="B608" s="165" t="s">
        <v>254</v>
      </c>
      <c r="C608" s="141">
        <f t="shared" si="48"/>
        <v>8800</v>
      </c>
      <c r="D608" s="15"/>
      <c r="E608" s="62"/>
      <c r="F608" s="152">
        <v>11000</v>
      </c>
      <c r="G608" s="141">
        <f t="shared" si="49"/>
        <v>11000</v>
      </c>
      <c r="H608" s="143" t="s">
        <v>92</v>
      </c>
      <c r="I608" s="263" t="s">
        <v>261</v>
      </c>
      <c r="J608" s="264"/>
      <c r="K608" s="143" t="s">
        <v>262</v>
      </c>
    </row>
    <row r="609" spans="1:11">
      <c r="A609" s="219"/>
      <c r="B609" s="165" t="s">
        <v>255</v>
      </c>
      <c r="C609" s="141">
        <f t="shared" si="48"/>
        <v>47850</v>
      </c>
      <c r="D609" s="15"/>
      <c r="E609" s="62"/>
      <c r="F609" s="152">
        <v>59812.5</v>
      </c>
      <c r="G609" s="141">
        <f t="shared" si="49"/>
        <v>59812.5</v>
      </c>
      <c r="H609" s="143" t="s">
        <v>92</v>
      </c>
      <c r="I609" s="263" t="s">
        <v>261</v>
      </c>
      <c r="J609" s="264"/>
      <c r="K609" s="143" t="s">
        <v>262</v>
      </c>
    </row>
    <row r="610" spans="1:11">
      <c r="A610" s="219"/>
      <c r="B610" s="165" t="s">
        <v>326</v>
      </c>
      <c r="C610" s="141">
        <f t="shared" si="48"/>
        <v>4501.3999999999996</v>
      </c>
      <c r="D610" s="15"/>
      <c r="E610" s="62"/>
      <c r="F610" s="152">
        <v>5626.75</v>
      </c>
      <c r="G610" s="141">
        <f t="shared" si="49"/>
        <v>5626.75</v>
      </c>
      <c r="H610" s="143" t="s">
        <v>92</v>
      </c>
      <c r="I610" s="263" t="s">
        <v>261</v>
      </c>
      <c r="J610" s="264"/>
      <c r="K610" s="143" t="s">
        <v>262</v>
      </c>
    </row>
    <row r="611" spans="1:11">
      <c r="A611" s="219"/>
      <c r="B611" s="165" t="s">
        <v>264</v>
      </c>
      <c r="C611" s="141">
        <f t="shared" si="48"/>
        <v>32282.04</v>
      </c>
      <c r="D611" s="15"/>
      <c r="E611" s="62"/>
      <c r="F611" s="152">
        <v>40352.550000000003</v>
      </c>
      <c r="G611" s="141">
        <f t="shared" si="49"/>
        <v>40352.550000000003</v>
      </c>
      <c r="H611" s="143" t="s">
        <v>92</v>
      </c>
      <c r="I611" s="263" t="s">
        <v>261</v>
      </c>
      <c r="J611" s="264"/>
      <c r="K611" s="143" t="s">
        <v>262</v>
      </c>
    </row>
    <row r="612" spans="1:11">
      <c r="A612" s="219"/>
      <c r="B612" s="165" t="s">
        <v>280</v>
      </c>
      <c r="C612" s="141">
        <f t="shared" si="48"/>
        <v>1592.6399999999999</v>
      </c>
      <c r="D612" s="15"/>
      <c r="E612" s="62"/>
      <c r="F612" s="152">
        <v>1990.8</v>
      </c>
      <c r="G612" s="141">
        <f t="shared" si="49"/>
        <v>1990.7999999999997</v>
      </c>
      <c r="H612" s="143" t="s">
        <v>92</v>
      </c>
      <c r="I612" s="148" t="s">
        <v>67</v>
      </c>
      <c r="J612" s="150" t="s">
        <v>114</v>
      </c>
      <c r="K612" s="149" t="s">
        <v>114</v>
      </c>
    </row>
    <row r="613" spans="1:11">
      <c r="A613" s="219"/>
      <c r="B613" s="166" t="s">
        <v>281</v>
      </c>
      <c r="C613" s="141">
        <f t="shared" si="48"/>
        <v>20730.712</v>
      </c>
      <c r="D613" s="15"/>
      <c r="E613" s="62"/>
      <c r="F613" s="152">
        <v>25913.39</v>
      </c>
      <c r="G613" s="141">
        <f t="shared" si="49"/>
        <v>25913.39</v>
      </c>
      <c r="H613" s="143" t="s">
        <v>92</v>
      </c>
      <c r="I613" s="149" t="s">
        <v>67</v>
      </c>
      <c r="J613" s="149" t="s">
        <v>114</v>
      </c>
      <c r="K613" s="149" t="s">
        <v>114</v>
      </c>
    </row>
    <row r="614" spans="1:11">
      <c r="A614" s="219"/>
      <c r="B614" s="166" t="s">
        <v>282</v>
      </c>
      <c r="C614" s="141">
        <f t="shared" si="48"/>
        <v>35000</v>
      </c>
      <c r="D614" s="15"/>
      <c r="E614" s="62"/>
      <c r="F614" s="152">
        <v>43750</v>
      </c>
      <c r="G614" s="141">
        <f t="shared" si="49"/>
        <v>43750</v>
      </c>
      <c r="H614" s="143" t="s">
        <v>92</v>
      </c>
      <c r="I614" s="149" t="s">
        <v>64</v>
      </c>
      <c r="J614" s="149" t="s">
        <v>114</v>
      </c>
      <c r="K614" s="149" t="s">
        <v>114</v>
      </c>
    </row>
    <row r="615" spans="1:11">
      <c r="A615" s="219"/>
      <c r="B615" s="166" t="s">
        <v>618</v>
      </c>
      <c r="C615" s="141">
        <f t="shared" si="48"/>
        <v>114900</v>
      </c>
      <c r="D615" s="15"/>
      <c r="E615" s="62"/>
      <c r="F615" s="152">
        <v>143625</v>
      </c>
      <c r="G615" s="141">
        <v>180000</v>
      </c>
      <c r="H615" s="143" t="s">
        <v>92</v>
      </c>
      <c r="I615" s="149" t="s">
        <v>66</v>
      </c>
      <c r="J615" s="149" t="s">
        <v>115</v>
      </c>
      <c r="K615" s="149" t="s">
        <v>115</v>
      </c>
    </row>
    <row r="616" spans="1:11">
      <c r="A616" s="219"/>
      <c r="B616" s="167" t="s">
        <v>283</v>
      </c>
      <c r="C616" s="141">
        <f>F616:F630/1.25</f>
        <v>448000</v>
      </c>
      <c r="D616" s="15"/>
      <c r="E616" s="62"/>
      <c r="F616" s="152">
        <v>560000</v>
      </c>
      <c r="G616" s="141">
        <v>559000</v>
      </c>
      <c r="H616" s="149" t="s">
        <v>61</v>
      </c>
      <c r="I616" s="149" t="s">
        <v>66</v>
      </c>
      <c r="J616" s="149" t="s">
        <v>114</v>
      </c>
      <c r="K616" s="149" t="s">
        <v>116</v>
      </c>
    </row>
    <row r="617" spans="1:11">
      <c r="A617" s="219"/>
      <c r="B617" s="167" t="s">
        <v>320</v>
      </c>
      <c r="C617" s="141">
        <f>F617:F631/1.25</f>
        <v>15600</v>
      </c>
      <c r="D617" s="15"/>
      <c r="E617" s="62"/>
      <c r="F617" s="152">
        <v>19500</v>
      </c>
      <c r="G617" s="141">
        <v>17475</v>
      </c>
      <c r="H617" s="149" t="s">
        <v>92</v>
      </c>
      <c r="I617" s="149" t="s">
        <v>67</v>
      </c>
      <c r="J617" s="149" t="s">
        <v>114</v>
      </c>
      <c r="K617" s="149" t="s">
        <v>114</v>
      </c>
    </row>
    <row r="618" spans="1:11">
      <c r="A618" s="219"/>
      <c r="B618" s="167" t="s">
        <v>284</v>
      </c>
      <c r="C618" s="141">
        <f>F618:F632/1.25</f>
        <v>2800</v>
      </c>
      <c r="D618" s="15"/>
      <c r="E618" s="62"/>
      <c r="F618" s="152">
        <v>3500</v>
      </c>
      <c r="G618" s="141">
        <v>3412.5</v>
      </c>
      <c r="H618" s="149" t="s">
        <v>92</v>
      </c>
      <c r="I618" s="149" t="s">
        <v>67</v>
      </c>
      <c r="J618" s="149" t="s">
        <v>114</v>
      </c>
      <c r="K618" s="149" t="s">
        <v>114</v>
      </c>
    </row>
    <row r="619" spans="1:11">
      <c r="A619" s="218" t="s">
        <v>285</v>
      </c>
      <c r="B619" s="164" t="s">
        <v>286</v>
      </c>
      <c r="C619" s="141"/>
      <c r="D619" s="15"/>
      <c r="E619" s="62"/>
      <c r="F619" s="141"/>
      <c r="G619" s="141"/>
      <c r="H619" s="149"/>
      <c r="I619" s="149"/>
      <c r="J619" s="149"/>
      <c r="K619" s="149"/>
    </row>
    <row r="620" spans="1:11">
      <c r="A620" s="219"/>
      <c r="B620" s="165" t="s">
        <v>287</v>
      </c>
      <c r="C620" s="141">
        <f>F620/1.25</f>
        <v>5120</v>
      </c>
      <c r="D620" s="15"/>
      <c r="E620" s="62"/>
      <c r="F620" s="151">
        <v>6400</v>
      </c>
      <c r="G620" s="141">
        <f>C620*1.25</f>
        <v>6400</v>
      </c>
      <c r="H620" s="149" t="s">
        <v>92</v>
      </c>
      <c r="I620" s="149" t="s">
        <v>67</v>
      </c>
      <c r="J620" s="149" t="s">
        <v>114</v>
      </c>
      <c r="K620" s="149" t="s">
        <v>114</v>
      </c>
    </row>
    <row r="621" spans="1:11" ht="15.75" thickBot="1">
      <c r="A621" s="220" t="s">
        <v>256</v>
      </c>
      <c r="B621" s="168" t="s">
        <v>288</v>
      </c>
      <c r="C621" s="215"/>
      <c r="D621" s="216"/>
      <c r="E621" s="216"/>
      <c r="F621" s="216"/>
      <c r="G621" s="216"/>
      <c r="H621" s="216"/>
      <c r="I621" s="216"/>
      <c r="J621" s="216"/>
      <c r="K621" s="217"/>
    </row>
    <row r="622" spans="1:11" ht="15.75" thickTop="1">
      <c r="A622" s="219"/>
      <c r="B622" s="169" t="s">
        <v>257</v>
      </c>
      <c r="C622" s="141">
        <f t="shared" ref="C622:C630" si="50">F622:F632/1.25</f>
        <v>47100.4</v>
      </c>
      <c r="D622" s="15"/>
      <c r="E622" s="62"/>
      <c r="F622" s="153">
        <v>58875.5</v>
      </c>
      <c r="G622" s="141">
        <f t="shared" ref="G622:G628" si="51">C622:C632*1.25</f>
        <v>58875.5</v>
      </c>
      <c r="H622" s="143" t="s">
        <v>316</v>
      </c>
      <c r="I622" s="156" t="s">
        <v>261</v>
      </c>
      <c r="J622" s="157"/>
      <c r="K622" s="143" t="s">
        <v>325</v>
      </c>
    </row>
    <row r="623" spans="1:11">
      <c r="A623" s="219"/>
      <c r="B623" s="169" t="s">
        <v>258</v>
      </c>
      <c r="C623" s="141">
        <f t="shared" si="50"/>
        <v>68000</v>
      </c>
      <c r="D623" s="15"/>
      <c r="E623" s="62"/>
      <c r="F623" s="147">
        <v>85000</v>
      </c>
      <c r="G623" s="161">
        <f t="shared" si="51"/>
        <v>85000</v>
      </c>
      <c r="H623" s="143" t="s">
        <v>92</v>
      </c>
      <c r="I623" s="149" t="s">
        <v>66</v>
      </c>
      <c r="J623" s="149" t="s">
        <v>324</v>
      </c>
      <c r="K623" s="149" t="s">
        <v>116</v>
      </c>
    </row>
    <row r="624" spans="1:11">
      <c r="A624" s="219"/>
      <c r="B624" s="169" t="s">
        <v>289</v>
      </c>
      <c r="C624" s="141">
        <f t="shared" si="50"/>
        <v>65000</v>
      </c>
      <c r="D624" s="15"/>
      <c r="E624" s="62"/>
      <c r="F624" s="147">
        <v>81250</v>
      </c>
      <c r="G624" s="161">
        <f t="shared" si="51"/>
        <v>81250</v>
      </c>
      <c r="H624" s="143" t="s">
        <v>321</v>
      </c>
      <c r="I624" s="149" t="s">
        <v>66</v>
      </c>
      <c r="J624" s="149" t="s">
        <v>324</v>
      </c>
      <c r="K624" s="149" t="s">
        <v>116</v>
      </c>
    </row>
    <row r="625" spans="1:11" ht="33.75">
      <c r="A625" s="219"/>
      <c r="B625" s="169" t="s">
        <v>290</v>
      </c>
      <c r="C625" s="141">
        <f t="shared" si="50"/>
        <v>14600</v>
      </c>
      <c r="D625" s="15"/>
      <c r="E625" s="62"/>
      <c r="F625" s="147">
        <v>18250</v>
      </c>
      <c r="G625" s="161">
        <f t="shared" si="51"/>
        <v>18250</v>
      </c>
      <c r="H625" s="143" t="s">
        <v>92</v>
      </c>
      <c r="I625" s="149" t="s">
        <v>67</v>
      </c>
      <c r="J625" s="150" t="s">
        <v>324</v>
      </c>
      <c r="K625" s="149" t="s">
        <v>324</v>
      </c>
    </row>
    <row r="626" spans="1:11" ht="33.75">
      <c r="A626" s="219"/>
      <c r="B626" s="169" t="s">
        <v>291</v>
      </c>
      <c r="C626" s="141">
        <f t="shared" si="50"/>
        <v>25200</v>
      </c>
      <c r="D626" s="15"/>
      <c r="E626" s="62"/>
      <c r="F626" s="147">
        <v>31500</v>
      </c>
      <c r="G626" s="161">
        <f t="shared" si="51"/>
        <v>31500</v>
      </c>
      <c r="H626" s="143" t="s">
        <v>92</v>
      </c>
      <c r="I626" s="149" t="s">
        <v>66</v>
      </c>
      <c r="J626" s="150" t="s">
        <v>113</v>
      </c>
      <c r="K626" s="149" t="s">
        <v>116</v>
      </c>
    </row>
    <row r="627" spans="1:11" ht="22.5">
      <c r="A627" s="219"/>
      <c r="B627" s="169" t="s">
        <v>292</v>
      </c>
      <c r="C627" s="141">
        <f t="shared" si="50"/>
        <v>68000</v>
      </c>
      <c r="D627" s="15"/>
      <c r="E627" s="62"/>
      <c r="F627" s="147">
        <v>85000</v>
      </c>
      <c r="G627" s="161">
        <f t="shared" si="51"/>
        <v>85000</v>
      </c>
      <c r="H627" s="143" t="s">
        <v>92</v>
      </c>
      <c r="I627" s="149" t="s">
        <v>66</v>
      </c>
      <c r="J627" s="150" t="s">
        <v>112</v>
      </c>
      <c r="K627" s="149" t="s">
        <v>324</v>
      </c>
    </row>
    <row r="628" spans="1:11">
      <c r="A628" s="219"/>
      <c r="B628" s="169" t="s">
        <v>293</v>
      </c>
      <c r="C628" s="141">
        <f t="shared" si="50"/>
        <v>170000</v>
      </c>
      <c r="D628" s="15"/>
      <c r="E628" s="62"/>
      <c r="F628" s="147">
        <v>212500</v>
      </c>
      <c r="G628" s="161">
        <f t="shared" si="51"/>
        <v>212500</v>
      </c>
      <c r="H628" s="143" t="s">
        <v>92</v>
      </c>
      <c r="I628" s="149" t="s">
        <v>66</v>
      </c>
      <c r="J628" s="149" t="s">
        <v>114</v>
      </c>
      <c r="K628" s="149" t="s">
        <v>114</v>
      </c>
    </row>
    <row r="629" spans="1:11">
      <c r="A629" s="219"/>
      <c r="B629" s="169" t="s">
        <v>619</v>
      </c>
      <c r="C629" s="141">
        <f t="shared" si="50"/>
        <v>70000</v>
      </c>
      <c r="D629" s="15"/>
      <c r="E629" s="62"/>
      <c r="F629" s="147">
        <v>87500</v>
      </c>
      <c r="G629" s="161">
        <v>87376.13</v>
      </c>
      <c r="H629" s="143" t="s">
        <v>92</v>
      </c>
      <c r="I629" s="149" t="s">
        <v>66</v>
      </c>
      <c r="J629" s="149" t="s">
        <v>114</v>
      </c>
      <c r="K629" s="149" t="s">
        <v>114</v>
      </c>
    </row>
    <row r="630" spans="1:11">
      <c r="A630" s="219"/>
      <c r="B630" s="169" t="s">
        <v>620</v>
      </c>
      <c r="C630" s="141">
        <f t="shared" si="50"/>
        <v>68800</v>
      </c>
      <c r="D630" s="15"/>
      <c r="E630" s="62"/>
      <c r="F630" s="147">
        <v>86000</v>
      </c>
      <c r="G630" s="161">
        <v>87392.98</v>
      </c>
      <c r="H630" s="143" t="s">
        <v>92</v>
      </c>
      <c r="I630" s="149" t="s">
        <v>66</v>
      </c>
      <c r="J630" s="149" t="s">
        <v>114</v>
      </c>
      <c r="K630" s="149" t="s">
        <v>114</v>
      </c>
    </row>
    <row r="631" spans="1:11" ht="22.5">
      <c r="A631" s="219"/>
      <c r="B631" s="169" t="s">
        <v>322</v>
      </c>
      <c r="C631" s="141">
        <f>F631:F642/1.25</f>
        <v>4880</v>
      </c>
      <c r="D631" s="15"/>
      <c r="E631" s="62"/>
      <c r="F631" s="147">
        <v>6100</v>
      </c>
      <c r="G631" s="161">
        <f>C631:C642*1.25</f>
        <v>6100</v>
      </c>
      <c r="H631" s="143" t="s">
        <v>92</v>
      </c>
      <c r="I631" s="149" t="s">
        <v>67</v>
      </c>
      <c r="J631" s="149" t="s">
        <v>114</v>
      </c>
      <c r="K631" s="149" t="s">
        <v>114</v>
      </c>
    </row>
    <row r="632" spans="1:11">
      <c r="A632" s="219"/>
      <c r="B632" s="169" t="s">
        <v>294</v>
      </c>
      <c r="C632" s="141">
        <f>F632:F642/1.25</f>
        <v>16000</v>
      </c>
      <c r="D632" s="15"/>
      <c r="E632" s="62"/>
      <c r="F632" s="147">
        <v>20000</v>
      </c>
      <c r="G632" s="161">
        <f>C632:C642*1.25</f>
        <v>20000</v>
      </c>
      <c r="H632" s="143" t="s">
        <v>92</v>
      </c>
      <c r="I632" s="149" t="s">
        <v>67</v>
      </c>
      <c r="J632" s="149" t="s">
        <v>114</v>
      </c>
      <c r="K632" s="149" t="s">
        <v>114</v>
      </c>
    </row>
    <row r="633" spans="1:11" ht="15.75" thickBot="1">
      <c r="A633" s="220" t="s">
        <v>259</v>
      </c>
      <c r="B633" s="168" t="s">
        <v>295</v>
      </c>
      <c r="C633" s="141"/>
      <c r="D633" s="163"/>
      <c r="E633" s="20"/>
      <c r="F633" s="141"/>
      <c r="G633" s="141"/>
      <c r="H633" s="143"/>
      <c r="I633" s="148"/>
      <c r="J633" s="148"/>
      <c r="K633" s="143"/>
    </row>
    <row r="634" spans="1:11" ht="15.75" thickTop="1">
      <c r="A634" s="219"/>
      <c r="B634" s="169" t="s">
        <v>296</v>
      </c>
      <c r="C634" s="161">
        <f t="shared" ref="C634:C636" si="52">F634:F636/1.25</f>
        <v>52500</v>
      </c>
      <c r="D634" s="15"/>
      <c r="E634" s="62"/>
      <c r="F634" s="147">
        <v>65625</v>
      </c>
      <c r="G634" s="161">
        <f t="shared" ref="G634:G636" si="53">C634:C636*1.25</f>
        <v>65625</v>
      </c>
      <c r="H634" s="162" t="s">
        <v>316</v>
      </c>
      <c r="I634" s="266" t="s">
        <v>261</v>
      </c>
      <c r="J634" s="267"/>
      <c r="K634" s="162" t="s">
        <v>262</v>
      </c>
    </row>
    <row r="635" spans="1:11">
      <c r="A635" s="219"/>
      <c r="B635" s="169" t="s">
        <v>297</v>
      </c>
      <c r="C635" s="141">
        <f t="shared" si="52"/>
        <v>58000</v>
      </c>
      <c r="D635" s="15"/>
      <c r="E635" s="62"/>
      <c r="F635" s="147">
        <v>72500</v>
      </c>
      <c r="G635" s="161">
        <f t="shared" si="53"/>
        <v>72500</v>
      </c>
      <c r="H635" s="143" t="s">
        <v>316</v>
      </c>
      <c r="I635" s="149" t="s">
        <v>66</v>
      </c>
      <c r="J635" s="149" t="s">
        <v>113</v>
      </c>
      <c r="K635" s="149" t="s">
        <v>115</v>
      </c>
    </row>
    <row r="636" spans="1:11" ht="22.5">
      <c r="A636" s="219"/>
      <c r="B636" s="169" t="s">
        <v>298</v>
      </c>
      <c r="C636" s="141">
        <f t="shared" si="52"/>
        <v>16000</v>
      </c>
      <c r="D636" s="15"/>
      <c r="E636" s="62"/>
      <c r="F636" s="147">
        <v>20000</v>
      </c>
      <c r="G636" s="161">
        <f t="shared" si="53"/>
        <v>20000</v>
      </c>
      <c r="H636" s="143" t="s">
        <v>316</v>
      </c>
      <c r="I636" s="146" t="s">
        <v>67</v>
      </c>
      <c r="J636" s="149" t="s">
        <v>114</v>
      </c>
      <c r="K636" s="149" t="s">
        <v>114</v>
      </c>
    </row>
    <row r="637" spans="1:11" ht="15.75" thickBot="1">
      <c r="A637" s="221">
        <v>42211</v>
      </c>
      <c r="B637" s="170" t="s">
        <v>315</v>
      </c>
      <c r="C637" s="215"/>
      <c r="D637" s="216"/>
      <c r="E637" s="216"/>
      <c r="F637" s="216"/>
      <c r="G637" s="216"/>
      <c r="H637" s="216"/>
      <c r="I637" s="216"/>
      <c r="J637" s="216"/>
      <c r="K637" s="217"/>
    </row>
    <row r="638" spans="1:11" ht="15.75" thickTop="1">
      <c r="A638" s="222"/>
      <c r="B638" s="169" t="s">
        <v>299</v>
      </c>
      <c r="C638" s="141">
        <f>F638:F642/1.25</f>
        <v>24000</v>
      </c>
      <c r="D638" s="15"/>
      <c r="E638" s="62"/>
      <c r="F638" s="152">
        <v>30000</v>
      </c>
      <c r="G638" s="141">
        <v>25000</v>
      </c>
      <c r="H638" s="143" t="s">
        <v>316</v>
      </c>
      <c r="I638" s="263" t="s">
        <v>261</v>
      </c>
      <c r="J638" s="264"/>
      <c r="K638" s="143" t="s">
        <v>262</v>
      </c>
    </row>
    <row r="639" spans="1:11">
      <c r="A639" s="222"/>
      <c r="B639" s="169" t="s">
        <v>260</v>
      </c>
      <c r="C639" s="141">
        <f>F639:F643/1.25</f>
        <v>35912</v>
      </c>
      <c r="D639" s="15"/>
      <c r="E639" s="62"/>
      <c r="F639" s="153">
        <v>44890</v>
      </c>
      <c r="G639" s="161">
        <f>C639:C643*1.25</f>
        <v>44890</v>
      </c>
      <c r="H639" s="143" t="s">
        <v>92</v>
      </c>
      <c r="I639" s="263" t="s">
        <v>261</v>
      </c>
      <c r="J639" s="264"/>
      <c r="K639" s="149" t="s">
        <v>262</v>
      </c>
    </row>
    <row r="640" spans="1:11">
      <c r="A640" s="222"/>
      <c r="B640" s="169" t="s">
        <v>300</v>
      </c>
      <c r="C640" s="141">
        <f>F640:F644/1.25</f>
        <v>11920</v>
      </c>
      <c r="D640" s="15"/>
      <c r="E640" s="62"/>
      <c r="F640" s="153">
        <v>14900</v>
      </c>
      <c r="G640" s="161">
        <f>C640:C644*1.25</f>
        <v>14900</v>
      </c>
      <c r="H640" s="143" t="s">
        <v>317</v>
      </c>
      <c r="I640" s="263" t="s">
        <v>261</v>
      </c>
      <c r="J640" s="264"/>
      <c r="K640" s="143" t="s">
        <v>262</v>
      </c>
    </row>
    <row r="641" spans="1:11">
      <c r="A641" s="222"/>
      <c r="B641" s="169" t="s">
        <v>301</v>
      </c>
      <c r="C641" s="141">
        <f>F641:F645/1.25</f>
        <v>5200</v>
      </c>
      <c r="D641" s="15"/>
      <c r="E641" s="62"/>
      <c r="F641" s="147">
        <v>6500</v>
      </c>
      <c r="G641" s="161">
        <f>C641:C645*1.25</f>
        <v>6500</v>
      </c>
      <c r="H641" s="143" t="s">
        <v>92</v>
      </c>
      <c r="I641" s="148" t="s">
        <v>67</v>
      </c>
      <c r="J641" s="148" t="s">
        <v>114</v>
      </c>
      <c r="K641" s="143" t="s">
        <v>114</v>
      </c>
    </row>
    <row r="642" spans="1:11">
      <c r="A642" s="222"/>
      <c r="B642" s="169" t="s">
        <v>302</v>
      </c>
      <c r="C642" s="141">
        <f>F642:F646/1.25</f>
        <v>1760</v>
      </c>
      <c r="D642" s="15"/>
      <c r="E642" s="62"/>
      <c r="F642" s="147">
        <v>2200</v>
      </c>
      <c r="G642" s="161">
        <f>C642:C646*1.25</f>
        <v>2200</v>
      </c>
      <c r="H642" s="143" t="s">
        <v>92</v>
      </c>
      <c r="I642" s="148" t="s">
        <v>67</v>
      </c>
      <c r="J642" s="148" t="s">
        <v>114</v>
      </c>
      <c r="K642" s="143" t="s">
        <v>114</v>
      </c>
    </row>
    <row r="643" spans="1:11" ht="15.75" thickBot="1">
      <c r="A643" s="223" t="s">
        <v>303</v>
      </c>
      <c r="B643" s="170" t="s">
        <v>304</v>
      </c>
      <c r="C643" s="141"/>
      <c r="D643" s="15"/>
      <c r="E643" s="62"/>
      <c r="F643" s="141"/>
      <c r="G643" s="141"/>
      <c r="H643" s="143"/>
      <c r="I643" s="144"/>
      <c r="J643" s="145"/>
      <c r="K643" s="143"/>
    </row>
    <row r="644" spans="1:11" ht="15.75" thickTop="1">
      <c r="A644" s="219"/>
      <c r="B644" s="169" t="s">
        <v>305</v>
      </c>
      <c r="C644" s="141">
        <f t="shared" ref="C644" si="54">F644:F646/1.25</f>
        <v>32375</v>
      </c>
      <c r="D644" s="15"/>
      <c r="E644" s="62"/>
      <c r="F644" s="153">
        <v>40468.75</v>
      </c>
      <c r="G644" s="141">
        <f t="shared" ref="G644" si="55">C644:C646*1.25</f>
        <v>40468.75</v>
      </c>
      <c r="H644" s="142" t="s">
        <v>316</v>
      </c>
      <c r="I644" s="268" t="s">
        <v>261</v>
      </c>
      <c r="J644" s="269"/>
      <c r="K644" s="142" t="s">
        <v>262</v>
      </c>
    </row>
    <row r="645" spans="1:11" ht="22.5">
      <c r="A645" s="219"/>
      <c r="B645" s="169" t="s">
        <v>306</v>
      </c>
      <c r="C645" s="141">
        <f>F645:F646/1.25</f>
        <v>40000</v>
      </c>
      <c r="D645" s="15"/>
      <c r="E645" s="62"/>
      <c r="F645" s="153">
        <v>50000</v>
      </c>
      <c r="G645" s="161">
        <f>C645:C646*1.25</f>
        <v>50000</v>
      </c>
      <c r="H645" s="143" t="s">
        <v>316</v>
      </c>
      <c r="I645" s="149" t="s">
        <v>318</v>
      </c>
      <c r="J645" s="149" t="s">
        <v>114</v>
      </c>
      <c r="K645" s="143" t="s">
        <v>319</v>
      </c>
    </row>
    <row r="646" spans="1:11" ht="22.5">
      <c r="A646" s="219"/>
      <c r="B646" s="169" t="s">
        <v>307</v>
      </c>
      <c r="C646" s="141">
        <f>F646:F647/1.25</f>
        <v>10720</v>
      </c>
      <c r="D646" s="15"/>
      <c r="E646" s="62"/>
      <c r="F646" s="153">
        <v>13400</v>
      </c>
      <c r="G646" s="161">
        <f>C646:C647*1.25</f>
        <v>13400</v>
      </c>
      <c r="H646" s="143" t="s">
        <v>316</v>
      </c>
      <c r="I646" s="149" t="s">
        <v>318</v>
      </c>
      <c r="J646" s="149" t="s">
        <v>114</v>
      </c>
      <c r="K646" s="143" t="s">
        <v>319</v>
      </c>
    </row>
    <row r="647" spans="1:11">
      <c r="B647" s="62" t="s">
        <v>265</v>
      </c>
      <c r="C647" s="11"/>
      <c r="D647" s="3"/>
      <c r="E647" s="63"/>
      <c r="F647" s="34"/>
      <c r="G647" s="34"/>
      <c r="H647" s="16"/>
      <c r="I647" s="62"/>
      <c r="J647" s="62" t="s">
        <v>73</v>
      </c>
      <c r="K647" s="62"/>
    </row>
    <row r="648" spans="1:11">
      <c r="B648" s="64" t="s">
        <v>621</v>
      </c>
      <c r="C648" s="14"/>
      <c r="D648" s="15"/>
      <c r="E648" s="16"/>
      <c r="F648" s="34"/>
      <c r="G648" s="34"/>
      <c r="H648" s="16"/>
      <c r="I648" s="265" t="s">
        <v>134</v>
      </c>
      <c r="J648" s="265"/>
      <c r="K648" s="265"/>
    </row>
    <row r="649" spans="1:11">
      <c r="B649" s="62"/>
      <c r="C649" s="15"/>
      <c r="D649" s="15"/>
      <c r="E649" s="16"/>
      <c r="F649" s="34"/>
      <c r="G649" s="34"/>
      <c r="H649" s="16"/>
      <c r="I649" s="62"/>
      <c r="J649" s="65"/>
      <c r="K649" s="62"/>
    </row>
  </sheetData>
  <sortState ref="B106:B126">
    <sortCondition ref="B105"/>
  </sortState>
  <mergeCells count="43">
    <mergeCell ref="J597:K597"/>
    <mergeCell ref="I640:J640"/>
    <mergeCell ref="I611:J611"/>
    <mergeCell ref="I648:K648"/>
    <mergeCell ref="I604:J604"/>
    <mergeCell ref="I605:J605"/>
    <mergeCell ref="I606:J606"/>
    <mergeCell ref="I607:J607"/>
    <mergeCell ref="I608:J608"/>
    <mergeCell ref="I610:J610"/>
    <mergeCell ref="I634:J634"/>
    <mergeCell ref="I638:J638"/>
    <mergeCell ref="I609:J609"/>
    <mergeCell ref="I644:J644"/>
    <mergeCell ref="I639:J639"/>
    <mergeCell ref="I603:J603"/>
    <mergeCell ref="J585:K585"/>
    <mergeCell ref="J586:K586"/>
    <mergeCell ref="J587:K587"/>
    <mergeCell ref="J588:K588"/>
    <mergeCell ref="J589:K589"/>
    <mergeCell ref="J590:K590"/>
    <mergeCell ref="J591:K591"/>
    <mergeCell ref="J592:K592"/>
    <mergeCell ref="J599:K599"/>
    <mergeCell ref="J600:K600"/>
    <mergeCell ref="J601:K601"/>
    <mergeCell ref="J593:K593"/>
    <mergeCell ref="J594:K594"/>
    <mergeCell ref="J595:K595"/>
    <mergeCell ref="J596:K596"/>
    <mergeCell ref="J545:K545"/>
    <mergeCell ref="J547:K547"/>
    <mergeCell ref="C584:K584"/>
    <mergeCell ref="J549:K549"/>
    <mergeCell ref="B1:K1"/>
    <mergeCell ref="B6:K6"/>
    <mergeCell ref="B3:J3"/>
    <mergeCell ref="C5:F5"/>
    <mergeCell ref="B9:K9"/>
    <mergeCell ref="J535:K535"/>
    <mergeCell ref="J519:K519"/>
    <mergeCell ref="J548:K5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OB Gospić</cp:lastModifiedBy>
  <cp:lastPrinted>2016-06-27T16:23:37Z</cp:lastPrinted>
  <dcterms:created xsi:type="dcterms:W3CDTF">2012-09-12T08:58:54Z</dcterms:created>
  <dcterms:modified xsi:type="dcterms:W3CDTF">2016-07-20T05:33:29Z</dcterms:modified>
</cp:coreProperties>
</file>